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875" windowHeight="8730"/>
  </bookViews>
  <sheets>
    <sheet name="IP 60" sheetId="1" r:id="rId1"/>
    <sheet name="Baserate งานประกันสสจ." sheetId="4" r:id="rId2"/>
    <sheet name="ข้อมูลบริการ " sheetId="6" r:id="rId3"/>
    <sheet name="RW. ในเขต" sheetId="7" r:id="rId4"/>
  </sheets>
  <definedNames>
    <definedName name="_xlnm.Print_Titles" localSheetId="2">'ข้อมูลบริการ '!$1:$4</definedName>
  </definedNames>
  <calcPr calcId="145621"/>
</workbook>
</file>

<file path=xl/calcChain.xml><?xml version="1.0" encoding="utf-8"?>
<calcChain xmlns="http://schemas.openxmlformats.org/spreadsheetml/2006/main">
  <c r="P31" i="4" l="1"/>
  <c r="O31" i="4"/>
  <c r="BH3" i="1" l="1"/>
  <c r="BF19" i="1"/>
  <c r="BD19" i="1"/>
  <c r="BG18" i="1"/>
  <c r="BE18" i="1"/>
  <c r="BH18" i="1" s="1"/>
  <c r="BH17" i="1"/>
  <c r="BG17" i="1"/>
  <c r="BE17" i="1"/>
  <c r="BH16" i="1"/>
  <c r="BG16" i="1"/>
  <c r="BE16" i="1"/>
  <c r="BG15" i="1"/>
  <c r="BE15" i="1"/>
  <c r="BH15" i="1" s="1"/>
  <c r="BG14" i="1"/>
  <c r="BE14" i="1"/>
  <c r="BH14" i="1" s="1"/>
  <c r="BH13" i="1"/>
  <c r="BG13" i="1"/>
  <c r="BE13" i="1"/>
  <c r="BH12" i="1"/>
  <c r="BG12" i="1"/>
  <c r="BE12" i="1"/>
  <c r="BG11" i="1"/>
  <c r="BG10" i="1"/>
  <c r="BE10" i="1"/>
  <c r="BH10" i="1" s="1"/>
  <c r="BH9" i="1"/>
  <c r="BG9" i="1"/>
  <c r="BE9" i="1"/>
  <c r="BH8" i="1"/>
  <c r="BG8" i="1"/>
  <c r="BE8" i="1"/>
  <c r="BG7" i="1"/>
  <c r="BE7" i="1"/>
  <c r="BH7" i="1" s="1"/>
  <c r="BG6" i="1"/>
  <c r="BE6" i="1"/>
  <c r="BH6" i="1" s="1"/>
  <c r="BH5" i="1"/>
  <c r="BG5" i="1"/>
  <c r="BE5" i="1"/>
  <c r="BH4" i="1"/>
  <c r="BG4" i="1"/>
  <c r="BE4" i="1"/>
  <c r="BG3" i="1"/>
  <c r="BE3" i="1"/>
  <c r="BG19" i="1" l="1"/>
  <c r="AZ19" i="1"/>
  <c r="AX19" i="1"/>
  <c r="BA18" i="1"/>
  <c r="AY18" i="1"/>
  <c r="BB18" i="1" s="1"/>
  <c r="BB17" i="1"/>
  <c r="BA17" i="1"/>
  <c r="AY17" i="1"/>
  <c r="BB16" i="1"/>
  <c r="BA16" i="1"/>
  <c r="AY16" i="1"/>
  <c r="BA15" i="1"/>
  <c r="AY15" i="1"/>
  <c r="BB15" i="1" s="1"/>
  <c r="BA14" i="1"/>
  <c r="AY14" i="1"/>
  <c r="BB14" i="1" s="1"/>
  <c r="BB13" i="1"/>
  <c r="BA13" i="1"/>
  <c r="AY13" i="1"/>
  <c r="BB12" i="1"/>
  <c r="BA12" i="1"/>
  <c r="AY12" i="1"/>
  <c r="BA11" i="1"/>
  <c r="AY11" i="1"/>
  <c r="BB11" i="1" s="1"/>
  <c r="BE11" i="1" s="1"/>
  <c r="BH11" i="1" s="1"/>
  <c r="BH19" i="1" s="1"/>
  <c r="BA10" i="1"/>
  <c r="AY10" i="1"/>
  <c r="BB10" i="1" s="1"/>
  <c r="BB9" i="1"/>
  <c r="BA9" i="1"/>
  <c r="AY9" i="1"/>
  <c r="BB8" i="1"/>
  <c r="BA8" i="1"/>
  <c r="AY8" i="1"/>
  <c r="BA7" i="1"/>
  <c r="AY7" i="1"/>
  <c r="BB7" i="1" s="1"/>
  <c r="BA6" i="1"/>
  <c r="AY6" i="1"/>
  <c r="BB6" i="1" s="1"/>
  <c r="BB5" i="1"/>
  <c r="BA5" i="1"/>
  <c r="AY5" i="1"/>
  <c r="BB4" i="1"/>
  <c r="BA4" i="1"/>
  <c r="AY4" i="1"/>
  <c r="BA3" i="1"/>
  <c r="AY3" i="1"/>
  <c r="BB3" i="1" s="1"/>
  <c r="AS3" i="1"/>
  <c r="AT19" i="1"/>
  <c r="AR19" i="1"/>
  <c r="AU18" i="1"/>
  <c r="AS18" i="1"/>
  <c r="AV18" i="1" s="1"/>
  <c r="AV17" i="1"/>
  <c r="AU17" i="1"/>
  <c r="AS17" i="1"/>
  <c r="AU16" i="1"/>
  <c r="AS16" i="1"/>
  <c r="AV16" i="1" s="1"/>
  <c r="AU15" i="1"/>
  <c r="AS15" i="1"/>
  <c r="AV15" i="1" s="1"/>
  <c r="AU14" i="1"/>
  <c r="AS14" i="1"/>
  <c r="AV14" i="1" s="1"/>
  <c r="AV13" i="1"/>
  <c r="AU13" i="1"/>
  <c r="AS13" i="1"/>
  <c r="AU12" i="1"/>
  <c r="AS12" i="1"/>
  <c r="AV12" i="1" s="1"/>
  <c r="AU11" i="1"/>
  <c r="AS11" i="1"/>
  <c r="AV11" i="1" s="1"/>
  <c r="AU10" i="1"/>
  <c r="AS10" i="1"/>
  <c r="AV10" i="1" s="1"/>
  <c r="AV9" i="1"/>
  <c r="AU9" i="1"/>
  <c r="AS9" i="1"/>
  <c r="AV8" i="1"/>
  <c r="AU8" i="1"/>
  <c r="AS8" i="1"/>
  <c r="AU7" i="1"/>
  <c r="AS7" i="1"/>
  <c r="AV7" i="1" s="1"/>
  <c r="AU6" i="1"/>
  <c r="AS6" i="1"/>
  <c r="AV6" i="1" s="1"/>
  <c r="AV5" i="1"/>
  <c r="AU5" i="1"/>
  <c r="AS5" i="1"/>
  <c r="AV4" i="1"/>
  <c r="AU4" i="1"/>
  <c r="AS4" i="1"/>
  <c r="AU3" i="1"/>
  <c r="AV3" i="1"/>
  <c r="BE19" i="1" l="1"/>
  <c r="BB19" i="1"/>
  <c r="BA19" i="1"/>
  <c r="AY19" i="1"/>
  <c r="AV19" i="1"/>
  <c r="AU19" i="1"/>
  <c r="AS19" i="1"/>
  <c r="AN19" i="1" l="1"/>
  <c r="AL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19" i="1" l="1"/>
  <c r="AC11" i="6"/>
  <c r="Y17" i="6" l="1"/>
  <c r="Z17" i="6"/>
  <c r="X17" i="6"/>
  <c r="AA17" i="7" l="1"/>
  <c r="AB17" i="7"/>
  <c r="Z17" i="7"/>
  <c r="AA18" i="7"/>
  <c r="AB18" i="7"/>
  <c r="Z18" i="7"/>
  <c r="V18" i="7"/>
  <c r="W18" i="7"/>
  <c r="U18" i="7"/>
  <c r="Q18" i="7"/>
  <c r="R18" i="7"/>
  <c r="P18" i="7"/>
  <c r="L18" i="7"/>
  <c r="M18" i="7"/>
  <c r="K18" i="7"/>
  <c r="G18" i="7"/>
  <c r="H18" i="7"/>
  <c r="F18" i="7"/>
  <c r="V17" i="7"/>
  <c r="W17" i="7"/>
  <c r="U17" i="7"/>
  <c r="Q17" i="7"/>
  <c r="R17" i="7"/>
  <c r="P17" i="7"/>
  <c r="L17" i="7"/>
  <c r="M17" i="7"/>
  <c r="K17" i="7"/>
  <c r="G17" i="7"/>
  <c r="H17" i="7"/>
  <c r="F17" i="7"/>
  <c r="AA16" i="7"/>
  <c r="AB16" i="7"/>
  <c r="Z16" i="7"/>
  <c r="V16" i="7"/>
  <c r="W16" i="7"/>
  <c r="U16" i="7"/>
  <c r="Q16" i="7"/>
  <c r="R16" i="7"/>
  <c r="P16" i="7"/>
  <c r="L16" i="7"/>
  <c r="M16" i="7"/>
  <c r="K16" i="7"/>
  <c r="G16" i="7"/>
  <c r="H16" i="7"/>
  <c r="F16" i="7"/>
  <c r="AA15" i="7"/>
  <c r="AB15" i="7"/>
  <c r="Z15" i="7"/>
  <c r="V15" i="7"/>
  <c r="W15" i="7"/>
  <c r="U15" i="7"/>
  <c r="Q15" i="7"/>
  <c r="R15" i="7"/>
  <c r="P15" i="7"/>
  <c r="L15" i="7"/>
  <c r="M15" i="7"/>
  <c r="K15" i="7"/>
  <c r="AA14" i="7"/>
  <c r="AB14" i="7"/>
  <c r="Z14" i="7"/>
  <c r="V14" i="7"/>
  <c r="W14" i="7"/>
  <c r="U14" i="7"/>
  <c r="Q14" i="7"/>
  <c r="R14" i="7"/>
  <c r="P14" i="7"/>
  <c r="L14" i="7"/>
  <c r="M14" i="7"/>
  <c r="K14" i="7"/>
  <c r="G14" i="7"/>
  <c r="H14" i="7"/>
  <c r="F14" i="7"/>
  <c r="AA13" i="7"/>
  <c r="AB13" i="7"/>
  <c r="Z13" i="7"/>
  <c r="V13" i="7"/>
  <c r="W13" i="7"/>
  <c r="U13" i="7"/>
  <c r="Q13" i="7"/>
  <c r="R13" i="7"/>
  <c r="P13" i="7"/>
  <c r="L13" i="7"/>
  <c r="M13" i="7"/>
  <c r="K13" i="7"/>
  <c r="G13" i="7"/>
  <c r="H13" i="7"/>
  <c r="F13" i="7"/>
  <c r="AA12" i="7"/>
  <c r="AB12" i="7"/>
  <c r="Z12" i="7"/>
  <c r="V12" i="7"/>
  <c r="W12" i="7"/>
  <c r="U12" i="7"/>
  <c r="Q12" i="7"/>
  <c r="R12" i="7"/>
  <c r="P12" i="7"/>
  <c r="L12" i="7"/>
  <c r="M12" i="7"/>
  <c r="K12" i="7"/>
  <c r="G12" i="7"/>
  <c r="H12" i="7"/>
  <c r="F12" i="7"/>
  <c r="AA11" i="7"/>
  <c r="AB11" i="7"/>
  <c r="Z11" i="7"/>
  <c r="V11" i="7"/>
  <c r="W11" i="7"/>
  <c r="U11" i="7"/>
  <c r="L11" i="7"/>
  <c r="M11" i="7"/>
  <c r="K11" i="7"/>
  <c r="G11" i="7"/>
  <c r="H11" i="7"/>
  <c r="F11" i="7"/>
  <c r="AA10" i="7"/>
  <c r="AB10" i="7"/>
  <c r="Z10" i="7"/>
  <c r="V10" i="7"/>
  <c r="W10" i="7"/>
  <c r="U10" i="7"/>
  <c r="Q10" i="7"/>
  <c r="R10" i="7"/>
  <c r="P10" i="7"/>
  <c r="L10" i="7"/>
  <c r="M10" i="7"/>
  <c r="K10" i="7"/>
  <c r="G10" i="7"/>
  <c r="H10" i="7"/>
  <c r="F10" i="7"/>
  <c r="AA9" i="7"/>
  <c r="AB9" i="7"/>
  <c r="Z9" i="7"/>
  <c r="V9" i="7"/>
  <c r="W9" i="7"/>
  <c r="U9" i="7"/>
  <c r="Q9" i="7"/>
  <c r="R9" i="7"/>
  <c r="P9" i="7"/>
  <c r="L9" i="7"/>
  <c r="M9" i="7"/>
  <c r="K9" i="7"/>
  <c r="G9" i="7"/>
  <c r="H9" i="7"/>
  <c r="F9" i="7"/>
  <c r="AA8" i="7"/>
  <c r="AB8" i="7"/>
  <c r="Z8" i="7"/>
  <c r="V8" i="7"/>
  <c r="W8" i="7"/>
  <c r="U8" i="7"/>
  <c r="Q8" i="7"/>
  <c r="R8" i="7"/>
  <c r="P8" i="7"/>
  <c r="L8" i="7"/>
  <c r="M8" i="7"/>
  <c r="K8" i="7"/>
  <c r="G8" i="7"/>
  <c r="H8" i="7"/>
  <c r="F8" i="7"/>
  <c r="AA7" i="7"/>
  <c r="AB7" i="7"/>
  <c r="Z7" i="7"/>
  <c r="V7" i="7"/>
  <c r="W7" i="7"/>
  <c r="U7" i="7"/>
  <c r="Q7" i="7"/>
  <c r="R7" i="7"/>
  <c r="P7" i="7"/>
  <c r="L7" i="7"/>
  <c r="M7" i="7"/>
  <c r="K7" i="7"/>
  <c r="G7" i="7"/>
  <c r="H7" i="7"/>
  <c r="F7" i="7"/>
  <c r="AA6" i="7"/>
  <c r="AB6" i="7"/>
  <c r="Z6" i="7"/>
  <c r="V6" i="7"/>
  <c r="W6" i="7"/>
  <c r="U6" i="7"/>
  <c r="Q6" i="7"/>
  <c r="R6" i="7"/>
  <c r="P6" i="7"/>
  <c r="L6" i="7"/>
  <c r="M6" i="7"/>
  <c r="K6" i="7"/>
  <c r="G6" i="7"/>
  <c r="H6" i="7"/>
  <c r="F6" i="7"/>
  <c r="AA5" i="7"/>
  <c r="AB5" i="7"/>
  <c r="Z5" i="7"/>
  <c r="V5" i="7"/>
  <c r="W5" i="7"/>
  <c r="U5" i="7"/>
  <c r="Q5" i="7"/>
  <c r="R5" i="7"/>
  <c r="P5" i="7"/>
  <c r="L5" i="7"/>
  <c r="M5" i="7"/>
  <c r="K5" i="7"/>
  <c r="G5" i="7"/>
  <c r="H5" i="7"/>
  <c r="F5" i="7"/>
  <c r="V4" i="7"/>
  <c r="W4" i="7"/>
  <c r="U4" i="7"/>
  <c r="Q4" i="7"/>
  <c r="R4" i="7"/>
  <c r="P4" i="7"/>
  <c r="L4" i="7"/>
  <c r="M4" i="7"/>
  <c r="K4" i="7"/>
  <c r="G4" i="7"/>
  <c r="H4" i="7"/>
  <c r="F4" i="7"/>
  <c r="AA3" i="7"/>
  <c r="AB3" i="7"/>
  <c r="Z3" i="7"/>
  <c r="V3" i="7"/>
  <c r="W3" i="7"/>
  <c r="U3" i="7"/>
  <c r="Q3" i="7"/>
  <c r="R3" i="7"/>
  <c r="P3" i="7"/>
  <c r="L3" i="7"/>
  <c r="M3" i="7"/>
  <c r="K3" i="7"/>
  <c r="G3" i="7"/>
  <c r="H3" i="7"/>
  <c r="F3" i="7"/>
  <c r="I52" i="6" l="1"/>
  <c r="X76" i="6" l="1"/>
  <c r="Z76" i="6"/>
  <c r="Y76" i="6"/>
  <c r="Y25" i="6"/>
  <c r="Z25" i="6"/>
  <c r="X25" i="6"/>
  <c r="AI3" i="1" l="1"/>
  <c r="AH19" i="1"/>
  <c r="AF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19" i="1" l="1"/>
  <c r="Y64" i="6"/>
  <c r="Z64" i="6"/>
  <c r="X64" i="6"/>
  <c r="Y29" i="6"/>
  <c r="Z29" i="6"/>
  <c r="X29" i="6"/>
  <c r="Y33" i="6"/>
  <c r="Z33" i="6"/>
  <c r="X33" i="6"/>
  <c r="U59" i="6" l="1"/>
  <c r="Y52" i="6"/>
  <c r="Z52" i="6"/>
  <c r="X52" i="6"/>
  <c r="W9" i="1" l="1"/>
  <c r="W3" i="1"/>
  <c r="Y38" i="6"/>
  <c r="Z38" i="6"/>
  <c r="X38" i="6"/>
  <c r="T21" i="6" l="1"/>
  <c r="U21" i="6"/>
  <c r="S21" i="6"/>
  <c r="O21" i="6"/>
  <c r="P21" i="6"/>
  <c r="N21" i="6"/>
  <c r="J21" i="6"/>
  <c r="K21" i="6"/>
  <c r="I21" i="6"/>
  <c r="E21" i="6"/>
  <c r="F21" i="6"/>
  <c r="D21" i="6"/>
  <c r="AB19" i="1" l="1"/>
  <c r="Z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19" i="1" l="1"/>
  <c r="T17" i="6"/>
  <c r="U17" i="6"/>
  <c r="S17" i="6"/>
  <c r="T76" i="6" l="1"/>
  <c r="U76" i="6"/>
  <c r="S76" i="6"/>
  <c r="T64" i="6" l="1"/>
  <c r="U64" i="6"/>
  <c r="S64" i="6"/>
  <c r="T33" i="6" l="1"/>
  <c r="U33" i="6"/>
  <c r="S33" i="6"/>
  <c r="O38" i="6" l="1"/>
  <c r="P38" i="6"/>
  <c r="N38" i="6"/>
  <c r="J38" i="6"/>
  <c r="K38" i="6"/>
  <c r="I38" i="6"/>
  <c r="T25" i="6" l="1"/>
  <c r="U25" i="6"/>
  <c r="S25" i="6"/>
  <c r="T38" i="6"/>
  <c r="U38" i="6"/>
  <c r="S38" i="6"/>
  <c r="T59" i="6" l="1"/>
  <c r="S59" i="6"/>
  <c r="T29" i="6"/>
  <c r="U29" i="6"/>
  <c r="S29" i="6"/>
  <c r="T42" i="6" l="1"/>
  <c r="U42" i="6"/>
  <c r="S42" i="6"/>
  <c r="T47" i="6" l="1"/>
  <c r="U47" i="6"/>
  <c r="S47" i="6"/>
  <c r="V19" i="1"/>
  <c r="T19" i="1"/>
  <c r="W18" i="1"/>
  <c r="W17" i="1"/>
  <c r="W16" i="1"/>
  <c r="W15" i="1"/>
  <c r="W14" i="1"/>
  <c r="W13" i="1"/>
  <c r="W12" i="1"/>
  <c r="W11" i="1"/>
  <c r="W10" i="1"/>
  <c r="W8" i="1"/>
  <c r="W7" i="1"/>
  <c r="W6" i="1"/>
  <c r="W5" i="1"/>
  <c r="W4" i="1"/>
  <c r="T80" i="6"/>
  <c r="U80" i="6"/>
  <c r="S80" i="6"/>
  <c r="T11" i="6"/>
  <c r="U11" i="6"/>
  <c r="S11" i="6"/>
  <c r="W19" i="1" l="1"/>
  <c r="T72" i="6"/>
  <c r="U72" i="6"/>
  <c r="S72" i="6"/>
  <c r="T68" i="6" l="1"/>
  <c r="U68" i="6"/>
  <c r="S68" i="6"/>
  <c r="T52" i="6"/>
  <c r="U52" i="6"/>
  <c r="S52" i="6"/>
  <c r="O59" i="6" l="1"/>
  <c r="P59" i="6"/>
  <c r="N59" i="6"/>
  <c r="J59" i="6"/>
  <c r="K59" i="6"/>
  <c r="I59" i="6"/>
  <c r="E59" i="6"/>
  <c r="F59" i="6"/>
  <c r="D59" i="6"/>
  <c r="O33" i="6" l="1"/>
  <c r="P33" i="6"/>
  <c r="N33" i="6"/>
  <c r="J33" i="6"/>
  <c r="K33" i="6"/>
  <c r="I33" i="6"/>
  <c r="O25" i="6" l="1"/>
  <c r="P25" i="6"/>
  <c r="N25" i="6"/>
  <c r="J25" i="6"/>
  <c r="K25" i="6"/>
  <c r="I25" i="6"/>
  <c r="E25" i="6"/>
  <c r="F25" i="6"/>
  <c r="D25" i="6"/>
  <c r="O17" i="6" l="1"/>
  <c r="P17" i="6"/>
  <c r="N17" i="6"/>
  <c r="J17" i="6"/>
  <c r="K17" i="6"/>
  <c r="I17" i="6"/>
  <c r="E17" i="6"/>
  <c r="F17" i="6"/>
  <c r="D17" i="6"/>
  <c r="O52" i="6" l="1"/>
  <c r="P52" i="6"/>
  <c r="N52" i="6"/>
  <c r="J52" i="6"/>
  <c r="K52" i="6"/>
  <c r="O42" i="6"/>
  <c r="P42" i="6"/>
  <c r="N42" i="6"/>
  <c r="J42" i="6"/>
  <c r="K42" i="6"/>
  <c r="I42" i="6"/>
  <c r="E42" i="6"/>
  <c r="F42" i="6"/>
  <c r="D42" i="6"/>
  <c r="O76" i="6"/>
  <c r="P76" i="6"/>
  <c r="N76" i="6"/>
  <c r="J76" i="6"/>
  <c r="K76" i="6"/>
  <c r="I76" i="6"/>
  <c r="E76" i="6"/>
  <c r="F76" i="6"/>
  <c r="D76" i="6"/>
  <c r="O64" i="6" l="1"/>
  <c r="P64" i="6"/>
  <c r="N64" i="6"/>
  <c r="J64" i="6"/>
  <c r="K64" i="6"/>
  <c r="I64" i="6"/>
  <c r="E64" i="6"/>
  <c r="F64" i="6"/>
  <c r="D64" i="6"/>
  <c r="O80" i="6"/>
  <c r="P80" i="6"/>
  <c r="N80" i="6"/>
  <c r="J80" i="6"/>
  <c r="K80" i="6"/>
  <c r="I80" i="6"/>
  <c r="E80" i="6"/>
  <c r="F80" i="6"/>
  <c r="D80" i="6"/>
  <c r="J72" i="6"/>
  <c r="K72" i="6"/>
  <c r="I72" i="6"/>
  <c r="J68" i="6"/>
  <c r="K68" i="6"/>
  <c r="I68" i="6"/>
  <c r="E72" i="6"/>
  <c r="F72" i="6"/>
  <c r="D72" i="6"/>
  <c r="J47" i="6"/>
  <c r="K47" i="6"/>
  <c r="I47" i="6"/>
  <c r="O72" i="6"/>
  <c r="P72" i="6"/>
  <c r="N72" i="6"/>
  <c r="O68" i="6"/>
  <c r="P68" i="6"/>
  <c r="N68" i="6"/>
  <c r="J29" i="6"/>
  <c r="K29" i="6"/>
  <c r="I29" i="6"/>
  <c r="O29" i="6"/>
  <c r="P29" i="6"/>
  <c r="N29" i="6"/>
  <c r="O11" i="6"/>
  <c r="P11" i="6"/>
  <c r="N11" i="6"/>
  <c r="J11" i="6"/>
  <c r="K11" i="6"/>
  <c r="I11" i="6"/>
  <c r="P19" i="1" l="1"/>
  <c r="N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12" i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3" i="1"/>
  <c r="J19" i="1"/>
  <c r="H19" i="1"/>
  <c r="F4" i="1"/>
  <c r="I4" i="1" s="1"/>
  <c r="L4" i="1" s="1"/>
  <c r="O4" i="1" s="1"/>
  <c r="R4" i="1" s="1"/>
  <c r="U4" i="1" s="1"/>
  <c r="X4" i="1" s="1"/>
  <c r="AA4" i="1" s="1"/>
  <c r="F5" i="1"/>
  <c r="I5" i="1" s="1"/>
  <c r="L5" i="1" s="1"/>
  <c r="O5" i="1" s="1"/>
  <c r="R5" i="1" s="1"/>
  <c r="U5" i="1" s="1"/>
  <c r="X5" i="1" s="1"/>
  <c r="AA5" i="1" s="1"/>
  <c r="AD5" i="1" s="1"/>
  <c r="AG5" i="1" s="1"/>
  <c r="AJ5" i="1" s="1"/>
  <c r="AM5" i="1" s="1"/>
  <c r="AP5" i="1" s="1"/>
  <c r="F6" i="1"/>
  <c r="I6" i="1" s="1"/>
  <c r="L6" i="1" s="1"/>
  <c r="O6" i="1" s="1"/>
  <c r="R6" i="1" s="1"/>
  <c r="U6" i="1" s="1"/>
  <c r="X6" i="1" s="1"/>
  <c r="AA6" i="1" s="1"/>
  <c r="AD6" i="1" s="1"/>
  <c r="AG6" i="1" s="1"/>
  <c r="AJ6" i="1" s="1"/>
  <c r="AM6" i="1" s="1"/>
  <c r="AP6" i="1" s="1"/>
  <c r="F7" i="1"/>
  <c r="I7" i="1" s="1"/>
  <c r="L7" i="1" s="1"/>
  <c r="O7" i="1" s="1"/>
  <c r="R7" i="1" s="1"/>
  <c r="U7" i="1" s="1"/>
  <c r="X7" i="1" s="1"/>
  <c r="AA7" i="1" s="1"/>
  <c r="AD7" i="1" s="1"/>
  <c r="AG7" i="1" s="1"/>
  <c r="AJ7" i="1" s="1"/>
  <c r="AM7" i="1" s="1"/>
  <c r="AP7" i="1" s="1"/>
  <c r="F8" i="1"/>
  <c r="I8" i="1" s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AP8" i="1" s="1"/>
  <c r="F9" i="1"/>
  <c r="I9" i="1" s="1"/>
  <c r="L9" i="1" s="1"/>
  <c r="O9" i="1" s="1"/>
  <c r="R9" i="1" s="1"/>
  <c r="U9" i="1" s="1"/>
  <c r="X9" i="1" s="1"/>
  <c r="AA9" i="1" s="1"/>
  <c r="AD9" i="1" s="1"/>
  <c r="AG9" i="1" s="1"/>
  <c r="AJ9" i="1" s="1"/>
  <c r="AM9" i="1" s="1"/>
  <c r="AP9" i="1" s="1"/>
  <c r="F10" i="1"/>
  <c r="I10" i="1" s="1"/>
  <c r="L10" i="1" s="1"/>
  <c r="O10" i="1" s="1"/>
  <c r="R10" i="1" s="1"/>
  <c r="U10" i="1" s="1"/>
  <c r="X10" i="1" s="1"/>
  <c r="AA10" i="1" s="1"/>
  <c r="AD10" i="1" s="1"/>
  <c r="AG10" i="1" s="1"/>
  <c r="AJ10" i="1" s="1"/>
  <c r="AM10" i="1" s="1"/>
  <c r="AP10" i="1" s="1"/>
  <c r="F11" i="1"/>
  <c r="I11" i="1" s="1"/>
  <c r="L11" i="1" s="1"/>
  <c r="O11" i="1" s="1"/>
  <c r="R11" i="1" s="1"/>
  <c r="U11" i="1" s="1"/>
  <c r="X11" i="1" s="1"/>
  <c r="AA11" i="1" s="1"/>
  <c r="AD11" i="1" s="1"/>
  <c r="AG11" i="1" s="1"/>
  <c r="AJ11" i="1" s="1"/>
  <c r="AM11" i="1" s="1"/>
  <c r="AP11" i="1" s="1"/>
  <c r="F12" i="1"/>
  <c r="I12" i="1" s="1"/>
  <c r="L12" i="1" s="1"/>
  <c r="O12" i="1" s="1"/>
  <c r="R12" i="1" s="1"/>
  <c r="U12" i="1" s="1"/>
  <c r="X12" i="1" s="1"/>
  <c r="AA12" i="1" s="1"/>
  <c r="AD12" i="1" s="1"/>
  <c r="AG12" i="1" s="1"/>
  <c r="AJ12" i="1" s="1"/>
  <c r="AM12" i="1" s="1"/>
  <c r="AP12" i="1" s="1"/>
  <c r="F13" i="1"/>
  <c r="I13" i="1" s="1"/>
  <c r="L13" i="1" s="1"/>
  <c r="O13" i="1" s="1"/>
  <c r="R13" i="1" s="1"/>
  <c r="U13" i="1" s="1"/>
  <c r="X13" i="1" s="1"/>
  <c r="AA13" i="1" s="1"/>
  <c r="AD13" i="1" s="1"/>
  <c r="AG13" i="1" s="1"/>
  <c r="AJ13" i="1" s="1"/>
  <c r="AM13" i="1" s="1"/>
  <c r="AP13" i="1" s="1"/>
  <c r="F14" i="1"/>
  <c r="I14" i="1" s="1"/>
  <c r="L14" i="1" s="1"/>
  <c r="O14" i="1" s="1"/>
  <c r="R14" i="1" s="1"/>
  <c r="U14" i="1" s="1"/>
  <c r="X14" i="1" s="1"/>
  <c r="AA14" i="1" s="1"/>
  <c r="AD14" i="1" s="1"/>
  <c r="AG14" i="1" s="1"/>
  <c r="AJ14" i="1" s="1"/>
  <c r="AM14" i="1" s="1"/>
  <c r="AP14" i="1" s="1"/>
  <c r="F15" i="1"/>
  <c r="I15" i="1" s="1"/>
  <c r="L15" i="1" s="1"/>
  <c r="O15" i="1" s="1"/>
  <c r="R15" i="1" s="1"/>
  <c r="U15" i="1" s="1"/>
  <c r="X15" i="1" s="1"/>
  <c r="AA15" i="1" s="1"/>
  <c r="AD15" i="1" s="1"/>
  <c r="AG15" i="1" s="1"/>
  <c r="AJ15" i="1" s="1"/>
  <c r="AM15" i="1" s="1"/>
  <c r="AP15" i="1" s="1"/>
  <c r="F16" i="1"/>
  <c r="I16" i="1" s="1"/>
  <c r="L16" i="1" s="1"/>
  <c r="O16" i="1" s="1"/>
  <c r="R16" i="1" s="1"/>
  <c r="U16" i="1" s="1"/>
  <c r="X16" i="1" s="1"/>
  <c r="AA16" i="1" s="1"/>
  <c r="AD16" i="1" s="1"/>
  <c r="AG16" i="1" s="1"/>
  <c r="AJ16" i="1" s="1"/>
  <c r="AM16" i="1" s="1"/>
  <c r="AP16" i="1" s="1"/>
  <c r="F17" i="1"/>
  <c r="I17" i="1" s="1"/>
  <c r="L17" i="1" s="1"/>
  <c r="O17" i="1" s="1"/>
  <c r="R17" i="1" s="1"/>
  <c r="U17" i="1" s="1"/>
  <c r="X17" i="1" s="1"/>
  <c r="AA17" i="1" s="1"/>
  <c r="AD17" i="1" s="1"/>
  <c r="AG17" i="1" s="1"/>
  <c r="AJ17" i="1" s="1"/>
  <c r="AM17" i="1" s="1"/>
  <c r="AP17" i="1" s="1"/>
  <c r="F18" i="1"/>
  <c r="I18" i="1" s="1"/>
  <c r="L18" i="1" s="1"/>
  <c r="O18" i="1" s="1"/>
  <c r="R18" i="1" s="1"/>
  <c r="U18" i="1" s="1"/>
  <c r="X18" i="1" s="1"/>
  <c r="AA18" i="1" s="1"/>
  <c r="AD18" i="1" s="1"/>
  <c r="AG18" i="1" s="1"/>
  <c r="AJ18" i="1" s="1"/>
  <c r="AM18" i="1" s="1"/>
  <c r="AP18" i="1" s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C19" i="1"/>
  <c r="D19" i="1"/>
  <c r="B19" i="1"/>
  <c r="AD4" i="1" l="1"/>
  <c r="K19" i="1"/>
  <c r="E19" i="1"/>
  <c r="F19" i="1"/>
  <c r="I3" i="1"/>
  <c r="Q19" i="1"/>
  <c r="AG4" i="1" l="1"/>
  <c r="AJ4" i="1" s="1"/>
  <c r="AM4" i="1" s="1"/>
  <c r="AP4" i="1" s="1"/>
  <c r="L3" i="1"/>
  <c r="O3" i="1" s="1"/>
  <c r="I19" i="1"/>
  <c r="L19" i="1" l="1"/>
  <c r="O19" i="1" l="1"/>
  <c r="R3" i="1"/>
  <c r="R19" i="1" l="1"/>
  <c r="U3" i="1"/>
  <c r="X3" i="1" s="1"/>
  <c r="AA3" i="1" s="1"/>
  <c r="AD3" i="1" l="1"/>
  <c r="AA19" i="1"/>
  <c r="U19" i="1"/>
  <c r="X19" i="1"/>
  <c r="AG3" i="1" l="1"/>
  <c r="AD19" i="1"/>
  <c r="AJ3" i="1" l="1"/>
  <c r="AG19" i="1"/>
  <c r="AJ19" i="1" l="1"/>
  <c r="AM3" i="1"/>
  <c r="AP3" i="1" l="1"/>
  <c r="AP19" i="1" s="1"/>
  <c r="AM19" i="1"/>
</calcChain>
</file>

<file path=xl/sharedStrings.xml><?xml version="1.0" encoding="utf-8"?>
<sst xmlns="http://schemas.openxmlformats.org/spreadsheetml/2006/main" count="1245" uniqueCount="297">
  <si>
    <t>หน่วยบริการ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</si>
  <si>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</si>
  <si>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</si>
  <si>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</si>
  <si>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</si>
  <si>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</si>
  <si>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</si>
  <si>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</si>
  <si>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</si>
  <si>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</si>
  <si>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</si>
  <si>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</si>
  <si>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</si>
  <si>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</si>
  <si>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</si>
  <si>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</si>
  <si>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</si>
  <si>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จ่ายชดเชย IP ต.ค. 59 ก่อนปรับลดค่าแรง(ก่อนหักเงินเดือน)</t>
  </si>
  <si>
    <t>จำนวนเงินปรับลดค่าแรง IP ทั้งปี</t>
  </si>
  <si>
    <t>จำนวนเงินปรับลดค่าแรง IP เดือน ต.ค. 59</t>
  </si>
  <si>
    <t>คงเหลือจ่ายชดเชย IP  ต.ค. 59 หลังปรับลดค่าแรง</t>
  </si>
  <si>
    <t>จำนวนเงินปรับลดค่าแรง IP ยกยอดไปบริหารการหักในเดือนถัดไป</t>
  </si>
  <si>
    <t>(1)</t>
  </si>
  <si>
    <t>(2)</t>
  </si>
  <si>
    <t>(3)</t>
  </si>
  <si>
    <t>(4)=(1)-(3)</t>
  </si>
  <si>
    <t>(5)=(2)-(3)</t>
  </si>
  <si>
    <t>จ่ายชดเชย IP พ.ย. 59 ก่อนปรับลดค่าแรง(ก่อนหักเงินเดือน)</t>
  </si>
  <si>
    <t>จำนวนเงินปรับลดค่าแรง IP เดือน พ.ย. 59</t>
  </si>
  <si>
    <t>คงเหลือจ่ายชดเชย IP  พ.ย. 59 หลังปรับลดค่าแรง</t>
  </si>
  <si>
    <t>จ่ายชดเชย IP ธ.ค. 59 ก่อนปรับลดค่าแรง(ก่อนหักเงินเดือน)</t>
  </si>
  <si>
    <t>จำนวนเงินปรับลดค่าแรง IP เดือน ธ.ค. 59</t>
  </si>
  <si>
    <t>คงเหลือจ่ายชดเชย IP  ธ.ค. 59 หลังปรับลดค่าแรง</t>
  </si>
  <si>
    <t>PROV1</t>
  </si>
  <si>
    <t>HCODE</t>
  </si>
  <si>
    <t>รายชื่อหน่วยบริการ</t>
  </si>
  <si>
    <t>สังกัด</t>
  </si>
  <si>
    <t>ประเภทหน่วยบริการ</t>
  </si>
  <si>
    <t>K Factor</t>
  </si>
  <si>
    <t xml:space="preserve">Baserate </t>
  </si>
  <si>
    <t xml:space="preserve">ตค.59 </t>
  </si>
  <si>
    <t xml:space="preserve">พย.59 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</si>
  <si>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</si>
  <si>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</si>
  <si>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</si>
  <si>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</si>
  <si>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</si>
  <si>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</si>
  <si>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</si>
  <si>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</si>
  <si>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</si>
  <si>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</si>
  <si>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</si>
  <si>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</si>
  <si>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</si>
  <si>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</si>
  <si>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</si>
  <si>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</si>
  <si>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</si>
  <si>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</si>
  <si>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</si>
  <si>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</si>
  <si>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</si>
  <si>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</si>
  <si>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</si>
  <si>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</si>
  <si>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</si>
  <si>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</si>
  <si>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</si>
  <si>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</si>
  <si>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</si>
  <si>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</si>
  <si>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1200 ผลรวม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</si>
  <si>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</si>
  <si>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</si>
  <si>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</si>
  <si>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</si>
  <si>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</si>
  <si>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</si>
  <si>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</si>
  <si>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</si>
  <si>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</si>
  <si>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</si>
  <si>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</si>
  <si>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</si>
  <si>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</si>
  <si>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</si>
  <si>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</si>
  <si>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</si>
  <si>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</si>
  <si>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</si>
  <si>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</si>
  <si>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</si>
  <si>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</si>
  <si>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</si>
  <si>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</si>
  <si>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สังกัดกรมสุขภาพจิต</t>
  </si>
  <si>
    <t>13778</t>
  </si>
  <si>
    <t>รพ.ธรรมศาสตร์เฉลิมพระเกียรติ</t>
  </si>
  <si>
    <t>14923</t>
  </si>
  <si>
    <t>ศูนย์มหาวชิราลงกรณธัญบุรี ปทุมธานี</t>
  </si>
  <si>
    <t>1300 ผลรวม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</si>
  <si>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</si>
  <si>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</si>
  <si>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</si>
  <si>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</si>
  <si>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</si>
  <si>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</si>
  <si>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</si>
  <si>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</si>
  <si>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</si>
  <si>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</si>
  <si>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</si>
  <si>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</si>
  <si>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</si>
  <si>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</si>
  <si>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</si>
  <si>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</si>
  <si>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</si>
  <si>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</si>
  <si>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</si>
  <si>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</si>
  <si>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</si>
  <si>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</si>
  <si>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</si>
  <si>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</si>
  <si>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</si>
  <si>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</si>
  <si>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</si>
  <si>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</si>
  <si>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</si>
  <si>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</si>
  <si>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</si>
  <si>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</si>
  <si>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</si>
  <si>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</si>
  <si>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จำนวน(ราย)</t>
  </si>
  <si>
    <t>hcode</t>
  </si>
  <si>
    <t>0.00</t>
  </si>
  <si>
    <t>5,691.40</t>
  </si>
  <si>
    <t>7,000.00</t>
  </si>
  <si>
    <t>9,000.00</t>
  </si>
  <si>
    <t>9,600.00</t>
  </si>
  <si>
    <t>10660 ผลรวม</t>
  </si>
  <si>
    <t>6,984.90</t>
  </si>
  <si>
    <t>10770 ผลรวม</t>
  </si>
  <si>
    <t>10778 ผลรวม</t>
  </si>
  <si>
    <t>6,467.50</t>
  </si>
  <si>
    <t>10779 ผลรวม</t>
  </si>
  <si>
    <t>ADJRW</t>
  </si>
  <si>
    <t xml:space="preserve"> 1RW</t>
  </si>
  <si>
    <t>ชดเชย(บาท)</t>
  </si>
  <si>
    <t>ข้อมูล พ.ย.</t>
  </si>
  <si>
    <t>ข้อมูล ต.ค.</t>
  </si>
  <si>
    <t>ข้อมูล ธ.ค.</t>
  </si>
  <si>
    <t>6,264.50</t>
  </si>
  <si>
    <t>7,688.25</t>
  </si>
  <si>
    <t>7,403.50</t>
  </si>
  <si>
    <t>7,118.75</t>
  </si>
  <si>
    <t>10774 ผลรวม</t>
  </si>
  <si>
    <t>6,726.20</t>
  </si>
  <si>
    <t>7,338.10</t>
  </si>
  <si>
    <t>9,005.85</t>
  </si>
  <si>
    <t>8,338.75</t>
  </si>
  <si>
    <t>7,973.00</t>
  </si>
  <si>
    <t>10781 ผลรวม</t>
  </si>
  <si>
    <t>7,243.60</t>
  </si>
  <si>
    <t>9,339.40</t>
  </si>
  <si>
    <t>6,834.00</t>
  </si>
  <si>
    <t>10777 ผลรวม</t>
  </si>
  <si>
    <t>6,208.80</t>
  </si>
  <si>
    <t>8,005.20</t>
  </si>
  <si>
    <t>10780 ผลรวม</t>
  </si>
  <si>
    <t>10773 ผลรวม</t>
  </si>
  <si>
    <t>8,672.30</t>
  </si>
  <si>
    <t>10775 ผลรวม</t>
  </si>
  <si>
    <t>6,549.25</t>
  </si>
  <si>
    <t>10688 ผลรวม</t>
  </si>
  <si>
    <t>5,950.10</t>
  </si>
  <si>
    <t>7,671.65</t>
  </si>
  <si>
    <t>10769 ผลรวม</t>
  </si>
  <si>
    <t>ธ.ค.</t>
  </si>
  <si>
    <t>10771 ผลรวม</t>
  </si>
  <si>
    <t>10776 ผลรวม</t>
  </si>
  <si>
    <t>ข้อมูล ม.ค.</t>
  </si>
  <si>
    <t>8,564.40</t>
  </si>
  <si>
    <t>8,893.80</t>
  </si>
  <si>
    <t>8,235.00</t>
  </si>
  <si>
    <t>7,246.80</t>
  </si>
  <si>
    <t>9,223.20</t>
  </si>
  <si>
    <t>ไม่มีการส่งข้อมูล</t>
  </si>
  <si>
    <t>ม.ค.</t>
  </si>
  <si>
    <t>7,641.00</t>
  </si>
  <si>
    <t>7,576.20</t>
  </si>
  <si>
    <t>10772 ผลรวม</t>
  </si>
  <si>
    <t>7,905.60</t>
  </si>
  <si>
    <t>อยุธยา</t>
  </si>
  <si>
    <t>เสนา</t>
  </si>
  <si>
    <t>ท่าเรือ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</si>
  <si>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</si>
  <si>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</si>
  <si>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</si>
  <si>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</si>
  <si>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</si>
  <si>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</si>
  <si>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</si>
  <si>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</si>
  <si>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</si>
  <si>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</si>
  <si>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</si>
  <si>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</si>
  <si>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สมเด็จฯ</t>
  </si>
  <si>
    <t>จ่ายชดเชย IP ม.ค.60 ก่อนปรับลดค่าแรง(ก่อนหักเงินเดือน)</t>
  </si>
  <si>
    <t>จำนวนเงินปรับลดค่าแรง IP เดือน ม.ค. 60</t>
  </si>
  <si>
    <t>คงเหลือจ่ายชดเชย IP  ม.ค.60 หลังปรับลดค่าแรง</t>
  </si>
  <si>
    <t>จ่ายชดเชย IP ก.พ. 60 ก่อนปรับลดค่าแรง(ก่อนหักเงินเดือน)</t>
  </si>
  <si>
    <t>จำนวนเงินปรับลดค่าแรง IP เดือน  ก.พ. 60</t>
  </si>
  <si>
    <t>คงเหลือจ่ายชดเชย IP  ก.พ. 60 หลังปรับลดค่าแรง</t>
  </si>
  <si>
    <t>10768 ผลรวม</t>
  </si>
  <si>
    <t>ข้อมูล ก.พ.</t>
  </si>
  <si>
    <t>8,588.20</t>
  </si>
  <si>
    <t>9,708.40</t>
  </si>
  <si>
    <t>9,335.00</t>
  </si>
  <si>
    <t>10,455.20</t>
  </si>
  <si>
    <t>7,970.00</t>
  </si>
  <si>
    <t>7,790.00</t>
  </si>
  <si>
    <t>ก.พ.</t>
  </si>
  <si>
    <t>10,081.80</t>
  </si>
  <si>
    <t>8,961.60</t>
  </si>
  <si>
    <t>จ่ายชดเชย IP มี.ค. 60 ก่อนปรับลดค่าแรง(ก่อนหักเงินเดือน)</t>
  </si>
  <si>
    <t>จำนวนเงินปรับลดค่าแรง IP เดือน  มี.ค. 60</t>
  </si>
  <si>
    <t>คงเหลือจ่ายชดเชย IP  มี.ค. 60 หลังปรับลดค่าแรง</t>
  </si>
  <si>
    <t>ราย</t>
  </si>
  <si>
    <t>ADJ</t>
  </si>
  <si>
    <t>เงิน</t>
  </si>
  <si>
    <t>ที่มา: ข้อมูล statement รายบุคคล</t>
  </si>
  <si>
    <t>ตารางการให้บริการผู้ป่วยใน  ในเขต เดือน ต.ค.- ก.พ. 2560</t>
  </si>
  <si>
    <t>8,214.80</t>
  </si>
  <si>
    <t>RW. ในเขต</t>
  </si>
  <si>
    <t>ข้อมูล มี.ค.</t>
  </si>
  <si>
    <t>ข้อมูล เม.ย.</t>
  </si>
  <si>
    <t>7,301.80</t>
  </si>
  <si>
    <t>7,716.00</t>
  </si>
  <si>
    <t>7,633.70</t>
  </si>
  <si>
    <t>8,961.30</t>
  </si>
  <si>
    <t>8,629.40</t>
  </si>
  <si>
    <t>7,965.60</t>
  </si>
  <si>
    <t>8,297.50</t>
  </si>
  <si>
    <t>9,293.20</t>
  </si>
  <si>
    <t>มี.ค.</t>
  </si>
  <si>
    <t>7,657.10</t>
  </si>
  <si>
    <t>9,049.30</t>
  </si>
  <si>
    <t>8,353.20</t>
  </si>
  <si>
    <t>9,397.35</t>
  </si>
  <si>
    <t>8,701.25</t>
  </si>
  <si>
    <t>9,745.40</t>
  </si>
  <si>
    <t>เม.ย.</t>
  </si>
  <si>
    <t>8,005.15</t>
  </si>
  <si>
    <t>พ.ค.</t>
  </si>
  <si>
    <t>ข้อมูล พ.ค.</t>
  </si>
  <si>
    <t>7,989.05</t>
  </si>
  <si>
    <t>9,378.45</t>
  </si>
  <si>
    <t>9,031.10</t>
  </si>
  <si>
    <t>8,683.75</t>
  </si>
  <si>
    <t>9,725.80</t>
  </si>
  <si>
    <t>7,641.70</t>
  </si>
  <si>
    <t>8,336.40</t>
  </si>
  <si>
    <t>จำนวนเงินปรับลดค่าแรง IP เดือน เม.ย. 60</t>
  </si>
  <si>
    <t>คงเหลือจ่ายชดเชย IP  เม.ย. 60 หลังปรับลดค่าแรง</t>
  </si>
  <si>
    <t>จำนวนเงินปรับลดค่าแรง IP เดือน พ.ค. 60</t>
  </si>
  <si>
    <t>จำนวนเงินปรับลดค่าแรง IP เดือน มิ.ย. 60</t>
  </si>
  <si>
    <t>คงเหลือจ่ายชดเชย IP มิ.ย. 60 หลังปรับลดค่าแรง</t>
  </si>
  <si>
    <t>คงเหลือจ่ายชดเชย IP พ.ค. 60 หลังปรับลดค่าแรง</t>
  </si>
  <si>
    <t>จ่ายชดเชย IP เม.ย. 60 ก่อนปรับลดค่าแรง(ก่อนหักเงินเดือน)</t>
  </si>
  <si>
    <t>จ่ายชดเชย IP พ.ค. 60 ก่อนปรับลดค่าแรง(ก่อนหักเงินเดือน)</t>
  </si>
  <si>
    <t>จ่ายชดเชย IP มิ.ย. 60 ก่อนปรับลดค่าแรง(ก่อนหักเงินเดือน)</t>
  </si>
  <si>
    <t>มิ.ย.</t>
  </si>
  <si>
    <t>ก.ค.</t>
  </si>
  <si>
    <t>ข้อมูล มิ.ย.</t>
  </si>
  <si>
    <t>ข้อมูล ก.ค.</t>
  </si>
  <si>
    <t>7,591.10</t>
  </si>
  <si>
    <t>7,142.65</t>
  </si>
  <si>
    <t>9,316.35</t>
  </si>
  <si>
    <t>8,971.30</t>
  </si>
  <si>
    <t>9,661.40</t>
  </si>
  <si>
    <t>6,832.10</t>
  </si>
  <si>
    <t>8,384.85</t>
  </si>
  <si>
    <t>8,074.30</t>
  </si>
  <si>
    <t>8,695.40</t>
  </si>
  <si>
    <t>7,763.75</t>
  </si>
  <si>
    <t>8,626.25</t>
  </si>
  <si>
    <t>7,936.15</t>
  </si>
  <si>
    <t>7,453.20</t>
  </si>
  <si>
    <t>8,281.20</t>
  </si>
  <si>
    <t>จ่ายชดเชย IP ก.ค. 60 ก่อนปรับลดค่าแรง(ก่อนหักเงินเดือน)</t>
  </si>
  <si>
    <t>จำนวนเงินปรับลดค่าแรง IP เดือน ก.ค. 60</t>
  </si>
  <si>
    <t>คงเหลือจ่ายชดเชย IP ก.ค. 60 หลังปรับลดค่าแรง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</si>
</sst>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25" x14ac:knownFonts="1">
    <font>
      <sz val="17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7"/>
      <color theme="1"/>
      <name val="TH SarabunPSK"/>
      <family val="2"/>
      <charset val="222"/>
    </font>
    <font>
      <sz val="10"/>
      <name val="Tahoma"/>
      <family val="2"/>
      <scheme val="major"/>
    </font>
    <font>
      <sz val="17"/>
      <color rgb="FF0070C0"/>
      <name val="TH SarabunPSK"/>
      <family val="2"/>
      <charset val="222"/>
    </font>
    <font>
      <b/>
      <sz val="17"/>
      <color theme="1"/>
      <name val="TH SarabunPSK"/>
      <family val="2"/>
    </font>
    <font>
      <b/>
      <sz val="17"/>
      <color rgb="FF0070C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7"/>
      <color rgb="FFFF0000"/>
      <name val="TH SarabunPSK"/>
      <family val="2"/>
      <charset val="222"/>
    </font>
    <font>
      <u/>
      <sz val="17"/>
      <color theme="1"/>
      <name val="TH SarabunPSK"/>
      <family val="2"/>
      <charset val="222"/>
    </font>
    <font>
      <u val="singleAccounting"/>
      <sz val="17"/>
      <color theme="1"/>
      <name val="TH SarabunPSK"/>
      <family val="2"/>
      <charset val="222"/>
    </font>
    <font>
      <b/>
      <sz val="11"/>
      <color theme="3"/>
      <name val="Tahoma"/>
      <family val="2"/>
      <charset val="222"/>
      <scheme val="minor"/>
    </font>
    <font>
      <b/>
      <sz val="16"/>
      <color theme="3"/>
      <name val="TH SarabunPSK"/>
      <family val="2"/>
    </font>
    <font>
      <b/>
      <sz val="17"/>
      <color theme="3"/>
      <name val="TH SarabunPSK"/>
      <family val="2"/>
    </font>
    <font>
      <b/>
      <sz val="17"/>
      <color theme="3"/>
      <name val="TH SarabunPSK"/>
      <family val="2"/>
      <charset val="222"/>
    </font>
    <font>
      <sz val="17"/>
      <name val="TH SarabunPSK"/>
      <family val="2"/>
      <charset val="222"/>
    </font>
    <font>
      <sz val="17"/>
      <color rgb="FFC00000"/>
      <name val="TH SarabunPSK"/>
      <family val="2"/>
      <charset val="222"/>
    </font>
    <font>
      <sz val="14"/>
      <color theme="1"/>
      <name val="TH SarabunPSK"/>
      <family val="2"/>
    </font>
    <font>
      <sz val="14"/>
      <name val="TH SarabunPSK"/>
      <family val="2"/>
      <charset val="222"/>
    </font>
    <font>
      <sz val="11"/>
      <name val="Tahoma"/>
      <family val="2"/>
      <charset val="22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/>
  </cellStyleXfs>
  <cellXfs count="326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1" xfId="1" applyFont="1" applyBorder="1"/>
    <xf numFmtId="0" fontId="0" fillId="4" borderId="1" xfId="0" applyFill="1" applyBorder="1" applyAlignment="1">
      <alignment horizontal="center" vertical="center" wrapText="1"/>
    </xf>
    <xf numFmtId="43" fontId="4" fillId="0" borderId="1" xfId="1" applyFont="1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43" fontId="5" fillId="0" borderId="1" xfId="1" applyFont="1" applyBorder="1"/>
    <xf numFmtId="43" fontId="6" fillId="0" borderId="1" xfId="1" applyFont="1" applyBorder="1"/>
    <xf numFmtId="43" fontId="5" fillId="0" borderId="1" xfId="1" applyFont="1" applyFill="1" applyBorder="1"/>
    <xf numFmtId="43" fontId="6" fillId="0" borderId="1" xfId="1" applyFont="1" applyFill="1" applyBorder="1"/>
    <xf numFmtId="0" fontId="8" fillId="0" borderId="3" xfId="2" applyFont="1" applyBorder="1" applyAlignment="1">
      <alignment horizontal="centerContinuous" vertical="center"/>
    </xf>
    <xf numFmtId="0" fontId="8" fillId="0" borderId="1" xfId="2" applyFont="1" applyBorder="1" applyAlignment="1">
      <alignment horizontal="center"/>
    </xf>
    <xf numFmtId="0" fontId="7" fillId="0" borderId="0" xfId="2"/>
    <xf numFmtId="0" fontId="8" fillId="0" borderId="4" xfId="2" applyFont="1" applyBorder="1" applyAlignment="1">
      <alignment horizontal="centerContinuous" vertical="center"/>
    </xf>
    <xf numFmtId="43" fontId="10" fillId="0" borderId="1" xfId="3" applyFont="1" applyBorder="1"/>
    <xf numFmtId="0" fontId="8" fillId="0" borderId="5" xfId="2" applyFont="1" applyBorder="1"/>
    <xf numFmtId="0" fontId="12" fillId="0" borderId="6" xfId="4" applyFont="1" applyFill="1" applyBorder="1" applyAlignment="1">
      <alignment wrapText="1"/>
    </xf>
    <xf numFmtId="0" fontId="8" fillId="0" borderId="1" xfId="2" applyNumberFormat="1" applyFont="1" applyBorder="1"/>
    <xf numFmtId="0" fontId="8" fillId="0" borderId="7" xfId="2" applyFont="1" applyBorder="1"/>
    <xf numFmtId="0" fontId="12" fillId="0" borderId="8" xfId="4" applyFont="1" applyFill="1" applyBorder="1" applyAlignment="1">
      <alignment wrapText="1"/>
    </xf>
    <xf numFmtId="0" fontId="8" fillId="6" borderId="9" xfId="2" applyFont="1" applyFill="1" applyBorder="1"/>
    <xf numFmtId="0" fontId="8" fillId="6" borderId="1" xfId="2" applyFont="1" applyFill="1" applyBorder="1"/>
    <xf numFmtId="0" fontId="8" fillId="6" borderId="1" xfId="2" applyNumberFormat="1" applyFont="1" applyFill="1" applyBorder="1"/>
    <xf numFmtId="43" fontId="10" fillId="6" borderId="1" xfId="3" applyFont="1" applyFill="1" applyBorder="1"/>
    <xf numFmtId="0" fontId="8" fillId="0" borderId="9" xfId="2" applyFont="1" applyBorder="1"/>
    <xf numFmtId="0" fontId="12" fillId="2" borderId="8" xfId="4" applyFont="1" applyFill="1" applyBorder="1" applyAlignment="1">
      <alignment wrapText="1"/>
    </xf>
    <xf numFmtId="0" fontId="8" fillId="0" borderId="0" xfId="2" applyFont="1"/>
    <xf numFmtId="43" fontId="10" fillId="0" borderId="0" xfId="3" applyFont="1"/>
    <xf numFmtId="0" fontId="0" fillId="0" borderId="9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0" fillId="0" borderId="12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0" fillId="4" borderId="9" xfId="0" applyNumberFormat="1" applyFont="1" applyFill="1" applyBorder="1" applyAlignment="1"/>
    <xf numFmtId="4" fontId="0" fillId="0" borderId="12" xfId="0" applyNumberFormat="1" applyFont="1" applyFill="1" applyBorder="1" applyAlignment="1"/>
    <xf numFmtId="4" fontId="0" fillId="0" borderId="0" xfId="0" applyNumberFormat="1" applyFont="1" applyFill="1" applyBorder="1" applyAlignment="1"/>
    <xf numFmtId="4" fontId="0" fillId="0" borderId="13" xfId="0" applyNumberFormat="1" applyFont="1" applyFill="1" applyBorder="1" applyAlignment="1"/>
    <xf numFmtId="0" fontId="0" fillId="0" borderId="11" xfId="0" applyNumberFormat="1" applyFont="1" applyFill="1" applyBorder="1" applyAlignment="1">
      <alignment horizontal="center"/>
    </xf>
    <xf numFmtId="0" fontId="0" fillId="0" borderId="0" xfId="0" applyFill="1"/>
    <xf numFmtId="43" fontId="0" fillId="0" borderId="12" xfId="1" applyFont="1" applyFill="1" applyBorder="1" applyAlignment="1"/>
    <xf numFmtId="43" fontId="0" fillId="0" borderId="13" xfId="1" applyFont="1" applyFill="1" applyBorder="1" applyAlignment="1"/>
    <xf numFmtId="0" fontId="14" fillId="0" borderId="9" xfId="0" applyNumberFormat="1" applyFont="1" applyFill="1" applyBorder="1" applyAlignment="1"/>
    <xf numFmtId="43" fontId="0" fillId="0" borderId="0" xfId="1" applyFont="1" applyFill="1"/>
    <xf numFmtId="43" fontId="14" fillId="0" borderId="11" xfId="1" applyFont="1" applyFill="1" applyBorder="1" applyAlignment="1"/>
    <xf numFmtId="187" fontId="0" fillId="0" borderId="11" xfId="0" applyNumberFormat="1" applyFont="1" applyFill="1" applyBorder="1" applyAlignment="1"/>
    <xf numFmtId="0" fontId="0" fillId="0" borderId="0" xfId="0" applyNumberFormat="1" applyFont="1" applyFill="1" applyBorder="1" applyAlignment="1"/>
    <xf numFmtId="43" fontId="14" fillId="0" borderId="9" xfId="1" applyFont="1" applyFill="1" applyBorder="1" applyAlignment="1"/>
    <xf numFmtId="0" fontId="14" fillId="0" borderId="0" xfId="0" applyFont="1" applyFill="1"/>
    <xf numFmtId="4" fontId="14" fillId="0" borderId="0" xfId="0" applyNumberFormat="1" applyFont="1" applyFill="1"/>
    <xf numFmtId="4" fontId="0" fillId="0" borderId="0" xfId="0" applyNumberFormat="1" applyFill="1"/>
    <xf numFmtId="43" fontId="14" fillId="0" borderId="0" xfId="1" applyFont="1" applyFill="1"/>
    <xf numFmtId="4" fontId="14" fillId="0" borderId="9" xfId="0" applyNumberFormat="1" applyFont="1" applyFill="1" applyBorder="1" applyAlignment="1"/>
    <xf numFmtId="188" fontId="14" fillId="0" borderId="9" xfId="1" applyNumberFormat="1" applyFont="1" applyFill="1" applyBorder="1" applyAlignment="1"/>
    <xf numFmtId="0" fontId="0" fillId="7" borderId="1" xfId="0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/>
    <xf numFmtId="0" fontId="0" fillId="0" borderId="18" xfId="0" applyNumberFormat="1" applyFont="1" applyFill="1" applyBorder="1" applyAlignment="1"/>
    <xf numFmtId="0" fontId="0" fillId="4" borderId="11" xfId="0" applyNumberFormat="1" applyFont="1" applyFill="1" applyBorder="1" applyAlignment="1"/>
    <xf numFmtId="0" fontId="0" fillId="0" borderId="0" xfId="0" applyFill="1" applyBorder="1"/>
    <xf numFmtId="0" fontId="0" fillId="4" borderId="0" xfId="0" applyNumberFormat="1" applyFont="1" applyFill="1" applyBorder="1" applyAlignment="1"/>
    <xf numFmtId="43" fontId="0" fillId="0" borderId="0" xfId="1" applyFont="1" applyFill="1" applyBorder="1" applyAlignment="1"/>
    <xf numFmtId="0" fontId="0" fillId="8" borderId="1" xfId="0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/>
    <xf numFmtId="0" fontId="15" fillId="0" borderId="9" xfId="0" applyNumberFormat="1" applyFont="1" applyFill="1" applyBorder="1" applyAlignment="1"/>
    <xf numFmtId="43" fontId="15" fillId="0" borderId="9" xfId="1" applyFont="1" applyFill="1" applyBorder="1" applyAlignment="1"/>
    <xf numFmtId="43" fontId="0" fillId="0" borderId="9" xfId="1" applyFont="1" applyFill="1" applyBorder="1" applyAlignment="1"/>
    <xf numFmtId="43" fontId="0" fillId="0" borderId="5" xfId="1" applyFont="1" applyFill="1" applyBorder="1" applyAlignment="1"/>
    <xf numFmtId="43" fontId="14" fillId="0" borderId="12" xfId="1" applyFont="1" applyFill="1" applyBorder="1" applyAlignment="1"/>
    <xf numFmtId="0" fontId="8" fillId="9" borderId="1" xfId="2" applyNumberFormat="1" applyFont="1" applyFill="1" applyBorder="1"/>
    <xf numFmtId="0" fontId="8" fillId="10" borderId="1" xfId="2" applyNumberFormat="1" applyFont="1" applyFill="1" applyBorder="1"/>
    <xf numFmtId="0" fontId="12" fillId="10" borderId="8" xfId="4" applyFont="1" applyFill="1" applyBorder="1" applyAlignment="1">
      <alignment wrapText="1"/>
    </xf>
    <xf numFmtId="0" fontId="12" fillId="9" borderId="8" xfId="4" applyFont="1" applyFill="1" applyBorder="1" applyAlignment="1">
      <alignment wrapText="1"/>
    </xf>
    <xf numFmtId="0" fontId="14" fillId="0" borderId="25" xfId="0" applyNumberFormat="1" applyFont="1" applyFill="1" applyBorder="1" applyAlignment="1"/>
    <xf numFmtId="43" fontId="14" fillId="0" borderId="25" xfId="1" applyFont="1" applyFill="1" applyBorder="1" applyAlignment="1"/>
    <xf numFmtId="0" fontId="0" fillId="11" borderId="1" xfId="0" applyFill="1" applyBorder="1" applyAlignment="1">
      <alignment horizontal="center" vertical="center" wrapText="1"/>
    </xf>
    <xf numFmtId="43" fontId="0" fillId="0" borderId="11" xfId="1" applyFont="1" applyFill="1" applyBorder="1" applyAlignment="1"/>
    <xf numFmtId="43" fontId="0" fillId="0" borderId="0" xfId="0" applyNumberFormat="1" applyFill="1"/>
    <xf numFmtId="43" fontId="9" fillId="0" borderId="3" xfId="3" applyFont="1" applyFill="1" applyBorder="1" applyAlignment="1">
      <alignment horizontal="centerContinuous" vertical="center"/>
    </xf>
    <xf numFmtId="43" fontId="10" fillId="0" borderId="3" xfId="3" applyFont="1" applyBorder="1" applyAlignment="1">
      <alignment horizontal="centerContinuous"/>
    </xf>
    <xf numFmtId="0" fontId="1" fillId="0" borderId="1" xfId="2" applyFont="1" applyBorder="1"/>
    <xf numFmtId="0" fontId="7" fillId="0" borderId="1" xfId="2" applyBorder="1"/>
    <xf numFmtId="0" fontId="0" fillId="0" borderId="1" xfId="0" applyNumberFormat="1" applyFont="1" applyFill="1" applyBorder="1" applyAlignment="1"/>
    <xf numFmtId="0" fontId="13" fillId="0" borderId="5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3" fillId="0" borderId="13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11" xfId="0" applyNumberFormat="1" applyFont="1" applyFill="1" applyBorder="1" applyAlignment="1"/>
    <xf numFmtId="0" fontId="13" fillId="0" borderId="12" xfId="0" applyNumberFormat="1" applyFont="1" applyFill="1" applyBorder="1" applyAlignment="1"/>
    <xf numFmtId="43" fontId="13" fillId="0" borderId="11" xfId="1" applyFont="1" applyFill="1" applyBorder="1" applyAlignment="1"/>
    <xf numFmtId="43" fontId="13" fillId="0" borderId="12" xfId="1" applyFont="1" applyFill="1" applyBorder="1" applyAlignment="1"/>
    <xf numFmtId="43" fontId="13" fillId="0" borderId="0" xfId="1" applyFont="1" applyFill="1" applyBorder="1" applyAlignment="1"/>
    <xf numFmtId="4" fontId="13" fillId="0" borderId="13" xfId="0" applyNumberFormat="1" applyFont="1" applyFill="1" applyBorder="1" applyAlignment="1"/>
    <xf numFmtId="43" fontId="13" fillId="0" borderId="13" xfId="1" applyFont="1" applyFill="1" applyBorder="1" applyAlignment="1"/>
    <xf numFmtId="4" fontId="13" fillId="0" borderId="12" xfId="0" applyNumberFormat="1" applyFont="1" applyFill="1" applyBorder="1" applyAlignment="1"/>
    <xf numFmtId="188" fontId="13" fillId="0" borderId="5" xfId="1" applyNumberFormat="1" applyFont="1" applyFill="1" applyBorder="1" applyAlignment="1"/>
    <xf numFmtId="43" fontId="13" fillId="0" borderId="9" xfId="1" applyFont="1" applyFill="1" applyBorder="1" applyAlignment="1"/>
    <xf numFmtId="43" fontId="17" fillId="0" borderId="1" xfId="3" applyFont="1" applyBorder="1"/>
    <xf numFmtId="43" fontId="17" fillId="0" borderId="1" xfId="1" applyFont="1" applyBorder="1"/>
    <xf numFmtId="43" fontId="10" fillId="0" borderId="1" xfId="1" applyFont="1" applyBorder="1"/>
    <xf numFmtId="43" fontId="17" fillId="9" borderId="1" xfId="1" applyFont="1" applyFill="1" applyBorder="1"/>
    <xf numFmtId="43" fontId="10" fillId="9" borderId="1" xfId="1" applyFont="1" applyFill="1" applyBorder="1"/>
    <xf numFmtId="43" fontId="18" fillId="9" borderId="5" xfId="1" applyFont="1" applyFill="1" applyBorder="1" applyAlignment="1"/>
    <xf numFmtId="43" fontId="17" fillId="10" borderId="1" xfId="1" applyFont="1" applyFill="1" applyBorder="1"/>
    <xf numFmtId="43" fontId="10" fillId="10" borderId="1" xfId="1" applyFont="1" applyFill="1" applyBorder="1"/>
    <xf numFmtId="43" fontId="10" fillId="9" borderId="0" xfId="1" applyFont="1" applyFill="1" applyBorder="1"/>
    <xf numFmtId="43" fontId="0" fillId="12" borderId="1" xfId="1" applyFont="1" applyFill="1" applyBorder="1"/>
    <xf numFmtId="43" fontId="5" fillId="12" borderId="1" xfId="1" applyFont="1" applyFill="1" applyBorder="1"/>
    <xf numFmtId="17" fontId="0" fillId="0" borderId="27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87" fontId="0" fillId="0" borderId="1" xfId="0" applyNumberFormat="1" applyFont="1" applyFill="1" applyBorder="1" applyAlignment="1"/>
    <xf numFmtId="0" fontId="0" fillId="0" borderId="1" xfId="0" applyFill="1" applyBorder="1"/>
    <xf numFmtId="0" fontId="14" fillId="0" borderId="12" xfId="0" applyNumberFormat="1" applyFont="1" applyFill="1" applyBorder="1" applyAlignment="1"/>
    <xf numFmtId="188" fontId="15" fillId="0" borderId="9" xfId="1" applyNumberFormat="1" applyFont="1" applyFill="1" applyBorder="1" applyAlignment="1"/>
    <xf numFmtId="43" fontId="15" fillId="0" borderId="11" xfId="1" applyFont="1" applyFill="1" applyBorder="1" applyAlignment="1"/>
    <xf numFmtId="43" fontId="15" fillId="0" borderId="12" xfId="1" applyFont="1" applyFill="1" applyBorder="1" applyAlignment="1"/>
    <xf numFmtId="43" fontId="0" fillId="0" borderId="1" xfId="1" applyFont="1" applyFill="1" applyBorder="1"/>
    <xf numFmtId="0" fontId="12" fillId="13" borderId="8" xfId="4" applyFont="1" applyFill="1" applyBorder="1" applyAlignment="1">
      <alignment wrapText="1"/>
    </xf>
    <xf numFmtId="0" fontId="8" fillId="13" borderId="1" xfId="2" applyNumberFormat="1" applyFont="1" applyFill="1" applyBorder="1"/>
    <xf numFmtId="0" fontId="12" fillId="14" borderId="8" xfId="4" applyFont="1" applyFill="1" applyBorder="1" applyAlignment="1">
      <alignment wrapText="1"/>
    </xf>
    <xf numFmtId="0" fontId="8" fillId="14" borderId="1" xfId="2" applyNumberFormat="1" applyFont="1" applyFill="1" applyBorder="1"/>
    <xf numFmtId="0" fontId="12" fillId="12" borderId="8" xfId="4" applyFont="1" applyFill="1" applyBorder="1" applyAlignment="1">
      <alignment wrapText="1"/>
    </xf>
    <xf numFmtId="0" fontId="8" fillId="12" borderId="1" xfId="2" applyNumberFormat="1" applyFont="1" applyFill="1" applyBorder="1"/>
    <xf numFmtId="0" fontId="20" fillId="0" borderId="1" xfId="0" applyNumberFormat="1" applyFont="1" applyFill="1" applyBorder="1" applyAlignment="1"/>
    <xf numFmtId="0" fontId="20" fillId="9" borderId="1" xfId="0" applyNumberFormat="1" applyFont="1" applyFill="1" applyBorder="1" applyAlignment="1"/>
    <xf numFmtId="0" fontId="20" fillId="10" borderId="1" xfId="0" applyNumberFormat="1" applyFont="1" applyFill="1" applyBorder="1" applyAlignment="1"/>
    <xf numFmtId="0" fontId="20" fillId="13" borderId="1" xfId="0" applyNumberFormat="1" applyFont="1" applyFill="1" applyBorder="1" applyAlignment="1"/>
    <xf numFmtId="0" fontId="20" fillId="12" borderId="1" xfId="0" applyNumberFormat="1" applyFont="1" applyFill="1" applyBorder="1" applyAlignment="1"/>
    <xf numFmtId="0" fontId="14" fillId="0" borderId="29" xfId="0" applyNumberFormat="1" applyFont="1" applyFill="1" applyBorder="1" applyAlignment="1"/>
    <xf numFmtId="43" fontId="14" fillId="0" borderId="30" xfId="1" applyFont="1" applyFill="1" applyBorder="1" applyAlignment="1"/>
    <xf numFmtId="43" fontId="14" fillId="0" borderId="31" xfId="1" applyFont="1" applyFill="1" applyBorder="1" applyAlignment="1"/>
    <xf numFmtId="43" fontId="17" fillId="0" borderId="2" xfId="3" applyFont="1" applyBorder="1"/>
    <xf numFmtId="43" fontId="17" fillId="0" borderId="2" xfId="1" applyFont="1" applyBorder="1" applyAlignment="1">
      <alignment horizontal="center"/>
    </xf>
    <xf numFmtId="43" fontId="17" fillId="10" borderId="2" xfId="1" applyFont="1" applyFill="1" applyBorder="1" applyAlignment="1">
      <alignment horizontal="center"/>
    </xf>
    <xf numFmtId="0" fontId="16" fillId="0" borderId="1" xfId="2" applyFont="1" applyBorder="1"/>
    <xf numFmtId="43" fontId="10" fillId="0" borderId="1" xfId="1" applyFont="1" applyBorder="1" applyAlignment="1">
      <alignment horizontal="center"/>
    </xf>
    <xf numFmtId="43" fontId="18" fillId="0" borderId="1" xfId="1" applyFont="1" applyFill="1" applyBorder="1" applyAlignment="1"/>
    <xf numFmtId="43" fontId="0" fillId="0" borderId="1" xfId="1" applyFont="1" applyFill="1" applyBorder="1" applyAlignment="1"/>
    <xf numFmtId="43" fontId="18" fillId="0" borderId="1" xfId="1" applyFont="1" applyBorder="1"/>
    <xf numFmtId="43" fontId="18" fillId="9" borderId="1" xfId="1" applyFont="1" applyFill="1" applyBorder="1" applyAlignment="1"/>
    <xf numFmtId="43" fontId="0" fillId="9" borderId="1" xfId="1" applyFont="1" applyFill="1" applyBorder="1" applyAlignment="1"/>
    <xf numFmtId="43" fontId="7" fillId="0" borderId="1" xfId="1" applyFont="1" applyBorder="1"/>
    <xf numFmtId="43" fontId="19" fillId="0" borderId="1" xfId="1" applyFont="1" applyFill="1" applyBorder="1" applyAlignment="1"/>
    <xf numFmtId="43" fontId="10" fillId="10" borderId="1" xfId="1" applyFont="1" applyFill="1" applyBorder="1" applyAlignment="1">
      <alignment horizontal="center"/>
    </xf>
    <xf numFmtId="43" fontId="18" fillId="10" borderId="1" xfId="1" applyFont="1" applyFill="1" applyBorder="1" applyAlignment="1"/>
    <xf numFmtId="43" fontId="0" fillId="10" borderId="1" xfId="1" applyFont="1" applyFill="1" applyBorder="1" applyAlignment="1"/>
    <xf numFmtId="43" fontId="19" fillId="10" borderId="1" xfId="1" applyFont="1" applyFill="1" applyBorder="1" applyAlignment="1"/>
    <xf numFmtId="43" fontId="19" fillId="9" borderId="1" xfId="1" applyFont="1" applyFill="1" applyBorder="1" applyAlignment="1"/>
    <xf numFmtId="43" fontId="10" fillId="0" borderId="1" xfId="1" applyFont="1" applyFill="1" applyBorder="1" applyAlignment="1">
      <alignment horizontal="center"/>
    </xf>
    <xf numFmtId="0" fontId="21" fillId="0" borderId="9" xfId="0" applyNumberFormat="1" applyFont="1" applyFill="1" applyBorder="1" applyAlignment="1"/>
    <xf numFmtId="43" fontId="21" fillId="0" borderId="11" xfId="1" applyFont="1" applyFill="1" applyBorder="1" applyAlignment="1"/>
    <xf numFmtId="43" fontId="21" fillId="0" borderId="12" xfId="1" applyFont="1" applyFill="1" applyBorder="1" applyAlignment="1"/>
    <xf numFmtId="43" fontId="20" fillId="0" borderId="1" xfId="1" applyFont="1" applyFill="1" applyBorder="1" applyAlignment="1"/>
    <xf numFmtId="43" fontId="10" fillId="0" borderId="2" xfId="3" applyFont="1" applyBorder="1"/>
    <xf numFmtId="43" fontId="10" fillId="0" borderId="2" xfId="1" applyFont="1" applyBorder="1"/>
    <xf numFmtId="43" fontId="10" fillId="10" borderId="2" xfId="1" applyFont="1" applyFill="1" applyBorder="1"/>
    <xf numFmtId="17" fontId="0" fillId="0" borderId="0" xfId="0" applyNumberFormat="1" applyBorder="1" applyAlignment="1">
      <alignment horizontal="center"/>
    </xf>
    <xf numFmtId="43" fontId="17" fillId="13" borderId="1" xfId="1" applyFont="1" applyFill="1" applyBorder="1"/>
    <xf numFmtId="43" fontId="10" fillId="13" borderId="1" xfId="1" applyFont="1" applyFill="1" applyBorder="1"/>
    <xf numFmtId="43" fontId="10" fillId="13" borderId="2" xfId="1" applyFont="1" applyFill="1" applyBorder="1"/>
    <xf numFmtId="43" fontId="17" fillId="13" borderId="2" xfId="1" applyFont="1" applyFill="1" applyBorder="1" applyAlignment="1">
      <alignment horizontal="center"/>
    </xf>
    <xf numFmtId="43" fontId="10" fillId="13" borderId="1" xfId="1" applyFont="1" applyFill="1" applyBorder="1" applyAlignment="1">
      <alignment horizontal="center"/>
    </xf>
    <xf numFmtId="43" fontId="18" fillId="13" borderId="1" xfId="1" applyFont="1" applyFill="1" applyBorder="1" applyAlignment="1"/>
    <xf numFmtId="43" fontId="0" fillId="13" borderId="1" xfId="1" applyFont="1" applyFill="1" applyBorder="1" applyAlignment="1"/>
    <xf numFmtId="43" fontId="19" fillId="13" borderId="1" xfId="1" applyFont="1" applyFill="1" applyBorder="1" applyAlignment="1"/>
    <xf numFmtId="43" fontId="7" fillId="13" borderId="1" xfId="1" applyFont="1" applyFill="1" applyBorder="1"/>
    <xf numFmtId="43" fontId="20" fillId="13" borderId="1" xfId="1" applyFont="1" applyFill="1" applyBorder="1" applyAlignment="1"/>
    <xf numFmtId="43" fontId="17" fillId="12" borderId="1" xfId="1" applyFont="1" applyFill="1" applyBorder="1"/>
    <xf numFmtId="43" fontId="10" fillId="12" borderId="1" xfId="1" applyFont="1" applyFill="1" applyBorder="1"/>
    <xf numFmtId="43" fontId="10" fillId="12" borderId="2" xfId="1" applyFont="1" applyFill="1" applyBorder="1"/>
    <xf numFmtId="43" fontId="17" fillId="12" borderId="2" xfId="1" applyFont="1" applyFill="1" applyBorder="1" applyAlignment="1">
      <alignment horizontal="center"/>
    </xf>
    <xf numFmtId="43" fontId="10" fillId="12" borderId="1" xfId="1" applyFont="1" applyFill="1" applyBorder="1" applyAlignment="1">
      <alignment horizontal="center"/>
    </xf>
    <xf numFmtId="43" fontId="18" fillId="12" borderId="1" xfId="1" applyFont="1" applyFill="1" applyBorder="1" applyAlignment="1"/>
    <xf numFmtId="43" fontId="0" fillId="12" borderId="1" xfId="1" applyFont="1" applyFill="1" applyBorder="1" applyAlignment="1"/>
    <xf numFmtId="43" fontId="19" fillId="12" borderId="1" xfId="1" applyFont="1" applyFill="1" applyBorder="1" applyAlignment="1"/>
    <xf numFmtId="43" fontId="7" fillId="12" borderId="1" xfId="1" applyFont="1" applyFill="1" applyBorder="1"/>
    <xf numFmtId="43" fontId="20" fillId="12" borderId="1" xfId="1" applyFont="1" applyFill="1" applyBorder="1" applyAlignment="1"/>
    <xf numFmtId="0" fontId="12" fillId="8" borderId="8" xfId="4" applyFont="1" applyFill="1" applyBorder="1" applyAlignment="1">
      <alignment wrapText="1"/>
    </xf>
    <xf numFmtId="0" fontId="8" fillId="8" borderId="1" xfId="2" applyNumberFormat="1" applyFont="1" applyFill="1" applyBorder="1"/>
    <xf numFmtId="43" fontId="17" fillId="8" borderId="1" xfId="1" applyFont="1" applyFill="1" applyBorder="1"/>
    <xf numFmtId="43" fontId="10" fillId="8" borderId="1" xfId="1" applyFont="1" applyFill="1" applyBorder="1"/>
    <xf numFmtId="43" fontId="10" fillId="8" borderId="2" xfId="1" applyFont="1" applyFill="1" applyBorder="1"/>
    <xf numFmtId="43" fontId="17" fillId="8" borderId="2" xfId="1" applyFont="1" applyFill="1" applyBorder="1" applyAlignment="1">
      <alignment horizontal="center"/>
    </xf>
    <xf numFmtId="43" fontId="10" fillId="8" borderId="1" xfId="1" applyFont="1" applyFill="1" applyBorder="1" applyAlignment="1">
      <alignment horizontal="center"/>
    </xf>
    <xf numFmtId="43" fontId="18" fillId="8" borderId="1" xfId="1" applyFont="1" applyFill="1" applyBorder="1" applyAlignment="1"/>
    <xf numFmtId="43" fontId="0" fillId="8" borderId="1" xfId="1" applyFont="1" applyFill="1" applyBorder="1" applyAlignment="1"/>
    <xf numFmtId="43" fontId="19" fillId="8" borderId="1" xfId="1" applyFont="1" applyFill="1" applyBorder="1" applyAlignment="1"/>
    <xf numFmtId="43" fontId="7" fillId="8" borderId="1" xfId="1" applyFont="1" applyFill="1" applyBorder="1"/>
    <xf numFmtId="0" fontId="20" fillId="8" borderId="1" xfId="0" applyNumberFormat="1" applyFont="1" applyFill="1" applyBorder="1" applyAlignment="1"/>
    <xf numFmtId="43" fontId="20" fillId="8" borderId="1" xfId="1" applyFont="1" applyFill="1" applyBorder="1" applyAlignment="1"/>
    <xf numFmtId="43" fontId="20" fillId="10" borderId="5" xfId="1" applyFont="1" applyFill="1" applyBorder="1" applyAlignment="1"/>
    <xf numFmtId="43" fontId="20" fillId="10" borderId="0" xfId="1" applyFont="1" applyFill="1" applyBorder="1" applyAlignment="1"/>
    <xf numFmtId="43" fontId="7" fillId="10" borderId="1" xfId="1" applyFont="1" applyFill="1" applyBorder="1"/>
    <xf numFmtId="43" fontId="7" fillId="9" borderId="1" xfId="1" applyFont="1" applyFill="1" applyBorder="1"/>
    <xf numFmtId="43" fontId="20" fillId="10" borderId="1" xfId="1" applyFont="1" applyFill="1" applyBorder="1" applyAlignment="1"/>
    <xf numFmtId="43" fontId="0" fillId="0" borderId="2" xfId="1" applyFont="1" applyFill="1" applyBorder="1" applyAlignment="1"/>
    <xf numFmtId="43" fontId="7" fillId="0" borderId="2" xfId="1" applyFont="1" applyBorder="1"/>
    <xf numFmtId="43" fontId="7" fillId="10" borderId="2" xfId="1" applyFont="1" applyFill="1" applyBorder="1"/>
    <xf numFmtId="43" fontId="7" fillId="9" borderId="2" xfId="1" applyFont="1" applyFill="1" applyBorder="1"/>
    <xf numFmtId="43" fontId="7" fillId="13" borderId="2" xfId="1" applyFont="1" applyFill="1" applyBorder="1"/>
    <xf numFmtId="43" fontId="7" fillId="12" borderId="2" xfId="1" applyFont="1" applyFill="1" applyBorder="1"/>
    <xf numFmtId="43" fontId="7" fillId="8" borderId="2" xfId="1" applyFont="1" applyFill="1" applyBorder="1"/>
    <xf numFmtId="0" fontId="20" fillId="10" borderId="9" xfId="0" applyNumberFormat="1" applyFont="1" applyFill="1" applyBorder="1" applyAlignment="1"/>
    <xf numFmtId="43" fontId="20" fillId="10" borderId="11" xfId="1" applyFont="1" applyFill="1" applyBorder="1" applyAlignment="1"/>
    <xf numFmtId="43" fontId="20" fillId="10" borderId="12" xfId="1" applyFont="1" applyFill="1" applyBorder="1" applyAlignment="1"/>
    <xf numFmtId="43" fontId="20" fillId="9" borderId="1" xfId="1" applyFont="1" applyFill="1" applyBorder="1" applyAlignment="1"/>
    <xf numFmtId="43" fontId="22" fillId="0" borderId="1" xfId="3" applyFont="1" applyBorder="1"/>
    <xf numFmtId="4" fontId="22" fillId="0" borderId="1" xfId="2" applyNumberFormat="1" applyFont="1" applyBorder="1" applyAlignment="1">
      <alignment horizontal="center"/>
    </xf>
    <xf numFmtId="0" fontId="22" fillId="0" borderId="1" xfId="0" applyNumberFormat="1" applyFont="1" applyFill="1" applyBorder="1" applyAlignment="1"/>
    <xf numFmtId="4" fontId="22" fillId="0" borderId="1" xfId="2" applyNumberFormat="1" applyFont="1" applyBorder="1"/>
    <xf numFmtId="0" fontId="8" fillId="0" borderId="1" xfId="0" applyNumberFormat="1" applyFont="1" applyFill="1" applyBorder="1" applyAlignment="1"/>
    <xf numFmtId="0" fontId="22" fillId="0" borderId="0" xfId="2" applyFont="1"/>
    <xf numFmtId="43" fontId="22" fillId="9" borderId="1" xfId="3" applyFont="1" applyFill="1" applyBorder="1"/>
    <xf numFmtId="4" fontId="22" fillId="9" borderId="1" xfId="2" applyNumberFormat="1" applyFont="1" applyFill="1" applyBorder="1" applyAlignment="1">
      <alignment horizontal="center"/>
    </xf>
    <xf numFmtId="0" fontId="22" fillId="9" borderId="1" xfId="0" applyNumberFormat="1" applyFont="1" applyFill="1" applyBorder="1" applyAlignment="1"/>
    <xf numFmtId="0" fontId="8" fillId="9" borderId="1" xfId="0" applyNumberFormat="1" applyFont="1" applyFill="1" applyBorder="1" applyAlignment="1"/>
    <xf numFmtId="43" fontId="22" fillId="10" borderId="1" xfId="3" applyFont="1" applyFill="1" applyBorder="1"/>
    <xf numFmtId="4" fontId="22" fillId="10" borderId="1" xfId="2" applyNumberFormat="1" applyFont="1" applyFill="1" applyBorder="1" applyAlignment="1">
      <alignment horizontal="center"/>
    </xf>
    <xf numFmtId="0" fontId="22" fillId="10" borderId="1" xfId="0" applyNumberFormat="1" applyFont="1" applyFill="1" applyBorder="1" applyAlignment="1"/>
    <xf numFmtId="0" fontId="8" fillId="10" borderId="1" xfId="0" applyNumberFormat="1" applyFont="1" applyFill="1" applyBorder="1" applyAlignment="1"/>
    <xf numFmtId="43" fontId="22" fillId="13" borderId="1" xfId="3" applyFont="1" applyFill="1" applyBorder="1"/>
    <xf numFmtId="4" fontId="22" fillId="13" borderId="1" xfId="2" applyNumberFormat="1" applyFont="1" applyFill="1" applyBorder="1" applyAlignment="1">
      <alignment horizontal="center"/>
    </xf>
    <xf numFmtId="0" fontId="22" fillId="13" borderId="1" xfId="0" applyNumberFormat="1" applyFont="1" applyFill="1" applyBorder="1" applyAlignment="1"/>
    <xf numFmtId="0" fontId="8" fillId="13" borderId="1" xfId="0" applyNumberFormat="1" applyFont="1" applyFill="1" applyBorder="1" applyAlignment="1"/>
    <xf numFmtId="4" fontId="22" fillId="10" borderId="1" xfId="1" applyNumberFormat="1" applyFont="1" applyFill="1" applyBorder="1" applyAlignment="1">
      <alignment horizontal="center"/>
    </xf>
    <xf numFmtId="43" fontId="22" fillId="12" borderId="1" xfId="3" applyFont="1" applyFill="1" applyBorder="1"/>
    <xf numFmtId="4" fontId="22" fillId="12" borderId="1" xfId="1" applyNumberFormat="1" applyFont="1" applyFill="1" applyBorder="1" applyAlignment="1">
      <alignment horizontal="center"/>
    </xf>
    <xf numFmtId="0" fontId="22" fillId="12" borderId="1" xfId="0" applyNumberFormat="1" applyFont="1" applyFill="1" applyBorder="1" applyAlignment="1"/>
    <xf numFmtId="0" fontId="8" fillId="12" borderId="1" xfId="0" applyNumberFormat="1" applyFont="1" applyFill="1" applyBorder="1" applyAlignment="1"/>
    <xf numFmtId="43" fontId="22" fillId="14" borderId="1" xfId="3" applyFont="1" applyFill="1" applyBorder="1"/>
    <xf numFmtId="4" fontId="22" fillId="14" borderId="1" xfId="1" applyNumberFormat="1" applyFont="1" applyFill="1" applyBorder="1" applyAlignment="1">
      <alignment horizontal="center"/>
    </xf>
    <xf numFmtId="0" fontId="22" fillId="14" borderId="1" xfId="0" applyNumberFormat="1" applyFont="1" applyFill="1" applyBorder="1" applyAlignment="1"/>
    <xf numFmtId="0" fontId="8" fillId="14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 vertical="center" wrapText="1"/>
    </xf>
    <xf numFmtId="43" fontId="20" fillId="16" borderId="1" xfId="1" applyFont="1" applyFill="1" applyBorder="1" applyAlignment="1"/>
    <xf numFmtId="0" fontId="7" fillId="16" borderId="0" xfId="2" applyFill="1"/>
    <xf numFmtId="0" fontId="20" fillId="16" borderId="1" xfId="0" applyNumberFormat="1" applyFont="1" applyFill="1" applyBorder="1" applyAlignment="1"/>
    <xf numFmtId="0" fontId="7" fillId="9" borderId="0" xfId="2" applyFill="1"/>
    <xf numFmtId="0" fontId="7" fillId="10" borderId="0" xfId="2" applyFill="1"/>
    <xf numFmtId="0" fontId="7" fillId="13" borderId="0" xfId="2" applyFill="1"/>
    <xf numFmtId="0" fontId="7" fillId="12" borderId="0" xfId="2" applyFill="1"/>
    <xf numFmtId="0" fontId="7" fillId="8" borderId="0" xfId="2" applyFill="1"/>
    <xf numFmtId="0" fontId="0" fillId="0" borderId="32" xfId="0" applyNumberFormat="1" applyFont="1" applyFill="1" applyBorder="1" applyAlignment="1"/>
    <xf numFmtId="0" fontId="0" fillId="0" borderId="35" xfId="0" applyNumberFormat="1" applyFont="1" applyFill="1" applyBorder="1" applyAlignment="1"/>
    <xf numFmtId="0" fontId="0" fillId="0" borderId="36" xfId="0" applyNumberFormat="1" applyFont="1" applyFill="1" applyBorder="1" applyAlignment="1"/>
    <xf numFmtId="0" fontId="0" fillId="0" borderId="38" xfId="0" applyNumberFormat="1" applyFont="1" applyFill="1" applyBorder="1" applyAlignment="1"/>
    <xf numFmtId="0" fontId="0" fillId="4" borderId="32" xfId="0" applyNumberFormat="1" applyFont="1" applyFill="1" applyBorder="1" applyAlignment="1"/>
    <xf numFmtId="0" fontId="13" fillId="0" borderId="36" xfId="0" applyNumberFormat="1" applyFont="1" applyFill="1" applyBorder="1" applyAlignment="1"/>
    <xf numFmtId="0" fontId="13" fillId="0" borderId="32" xfId="0" applyNumberFormat="1" applyFont="1" applyFill="1" applyBorder="1" applyAlignment="1"/>
    <xf numFmtId="0" fontId="22" fillId="0" borderId="36" xfId="0" applyNumberFormat="1" applyFont="1" applyFill="1" applyBorder="1" applyAlignment="1"/>
    <xf numFmtId="0" fontId="22" fillId="0" borderId="9" xfId="0" applyNumberFormat="1" applyFont="1" applyFill="1" applyBorder="1" applyAlignment="1"/>
    <xf numFmtId="0" fontId="22" fillId="9" borderId="5" xfId="0" applyNumberFormat="1" applyFont="1" applyFill="1" applyBorder="1" applyAlignment="1"/>
    <xf numFmtId="0" fontId="22" fillId="16" borderId="9" xfId="0" applyNumberFormat="1" applyFont="1" applyFill="1" applyBorder="1" applyAlignment="1"/>
    <xf numFmtId="0" fontId="22" fillId="16" borderId="1" xfId="0" applyNumberFormat="1" applyFont="1" applyFill="1" applyBorder="1" applyAlignment="1"/>
    <xf numFmtId="0" fontId="22" fillId="9" borderId="9" xfId="0" applyNumberFormat="1" applyFont="1" applyFill="1" applyBorder="1" applyAlignment="1"/>
    <xf numFmtId="0" fontId="22" fillId="13" borderId="0" xfId="2" applyFont="1" applyFill="1"/>
    <xf numFmtId="0" fontId="22" fillId="10" borderId="9" xfId="0" applyNumberFormat="1" applyFont="1" applyFill="1" applyBorder="1" applyAlignment="1"/>
    <xf numFmtId="0" fontId="22" fillId="12" borderId="5" xfId="0" applyNumberFormat="1" applyFont="1" applyFill="1" applyBorder="1" applyAlignment="1"/>
    <xf numFmtId="0" fontId="22" fillId="10" borderId="32" xfId="0" applyNumberFormat="1" applyFont="1" applyFill="1" applyBorder="1" applyAlignment="1"/>
    <xf numFmtId="0" fontId="22" fillId="14" borderId="9" xfId="0" applyNumberFormat="1" applyFont="1" applyFill="1" applyBorder="1" applyAlignment="1"/>
    <xf numFmtId="0" fontId="23" fillId="10" borderId="9" xfId="0" applyNumberFormat="1" applyFont="1" applyFill="1" applyBorder="1" applyAlignment="1"/>
    <xf numFmtId="43" fontId="13" fillId="0" borderId="37" xfId="1" applyFont="1" applyFill="1" applyBorder="1" applyAlignment="1"/>
    <xf numFmtId="43" fontId="0" fillId="0" borderId="33" xfId="1" applyFont="1" applyFill="1" applyBorder="1" applyAlignment="1"/>
    <xf numFmtId="43" fontId="0" fillId="0" borderId="34" xfId="1" applyFont="1" applyFill="1" applyBorder="1" applyAlignment="1"/>
    <xf numFmtId="43" fontId="0" fillId="0" borderId="37" xfId="1" applyFont="1" applyFill="1" applyBorder="1" applyAlignment="1"/>
    <xf numFmtId="43" fontId="13" fillId="0" borderId="33" xfId="1" applyFont="1" applyFill="1" applyBorder="1" applyAlignment="1"/>
    <xf numFmtId="43" fontId="13" fillId="0" borderId="34" xfId="1" applyFont="1" applyFill="1" applyBorder="1" applyAlignment="1"/>
    <xf numFmtId="0" fontId="24" fillId="0" borderId="0" xfId="2" applyFont="1"/>
    <xf numFmtId="0" fontId="20" fillId="0" borderId="9" xfId="0" applyNumberFormat="1" applyFont="1" applyFill="1" applyBorder="1" applyAlignment="1"/>
    <xf numFmtId="0" fontId="20" fillId="16" borderId="9" xfId="0" applyNumberFormat="1" applyFont="1" applyFill="1" applyBorder="1" applyAlignment="1"/>
    <xf numFmtId="43" fontId="20" fillId="16" borderId="11" xfId="1" applyFont="1" applyFill="1" applyBorder="1" applyAlignment="1"/>
    <xf numFmtId="43" fontId="20" fillId="16" borderId="12" xfId="1" applyFont="1" applyFill="1" applyBorder="1" applyAlignment="1"/>
    <xf numFmtId="0" fontId="20" fillId="9" borderId="9" xfId="0" applyNumberFormat="1" applyFont="1" applyFill="1" applyBorder="1" applyAlignment="1"/>
    <xf numFmtId="43" fontId="20" fillId="9" borderId="11" xfId="1" applyFont="1" applyFill="1" applyBorder="1" applyAlignment="1"/>
    <xf numFmtId="43" fontId="20" fillId="9" borderId="12" xfId="1" applyFont="1" applyFill="1" applyBorder="1" applyAlignment="1"/>
    <xf numFmtId="0" fontId="20" fillId="0" borderId="11" xfId="0" applyNumberFormat="1" applyFont="1" applyFill="1" applyBorder="1" applyAlignment="1"/>
    <xf numFmtId="0" fontId="20" fillId="0" borderId="12" xfId="0" applyNumberFormat="1" applyFont="1" applyFill="1" applyBorder="1" applyAlignment="1"/>
    <xf numFmtId="0" fontId="20" fillId="10" borderId="5" xfId="0" applyNumberFormat="1" applyFont="1" applyFill="1" applyBorder="1" applyAlignment="1"/>
    <xf numFmtId="43" fontId="20" fillId="10" borderId="13" xfId="1" applyFont="1" applyFill="1" applyBorder="1" applyAlignment="1"/>
    <xf numFmtId="0" fontId="0" fillId="12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/>
    <xf numFmtId="0" fontId="23" fillId="10" borderId="1" xfId="0" applyNumberFormat="1" applyFont="1" applyFill="1" applyBorder="1" applyAlignment="1"/>
    <xf numFmtId="0" fontId="23" fillId="9" borderId="1" xfId="0" applyNumberFormat="1" applyFont="1" applyFill="1" applyBorder="1" applyAlignment="1"/>
    <xf numFmtId="0" fontId="23" fillId="13" borderId="1" xfId="0" applyNumberFormat="1" applyFont="1" applyFill="1" applyBorder="1" applyAlignment="1"/>
    <xf numFmtId="0" fontId="23" fillId="12" borderId="1" xfId="0" applyNumberFormat="1" applyFont="1" applyFill="1" applyBorder="1" applyAlignment="1"/>
    <xf numFmtId="0" fontId="23" fillId="8" borderId="1" xfId="0" applyNumberFormat="1" applyFont="1" applyFill="1" applyBorder="1" applyAlignment="1"/>
    <xf numFmtId="0" fontId="0" fillId="17" borderId="1" xfId="0" applyFill="1" applyBorder="1" applyAlignment="1">
      <alignment horizontal="center" vertical="center" wrapText="1"/>
    </xf>
    <xf numFmtId="43" fontId="4" fillId="0" borderId="1" xfId="1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8" fillId="0" borderId="1" xfId="2" applyFont="1" applyBorder="1"/>
  </cellXfs>
  <cellStyles count="5">
    <cellStyle name="Comma" xfId="1" builtinId="3"/>
    <cellStyle name="Comma 2" xfId="3"/>
    <cellStyle name="Normal" xfId="0" builtinId="0"/>
    <cellStyle name="Normal 2" xfId="2"/>
    <cellStyle name="ปกติ_Sheet1" xfId="4"/>
  </cellStyles>
  <dxfs count="0"/>
  <tableStyles count="0" defaultTableStyle="TableStyleMedium2" defaultPivotStyle="PivotStyleLight16"/>
  <colors>
    <mruColors>
      <color rgb="FF66FFFF"/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zoomScale="70" zoomScaleNormal="70" workbookViewId="0">
      <pane xSplit="1" ySplit="2" topLeftCell="AU3" activePane="bottomRight" state="frozen"/>
      <selection pane="topRight" activeCell="B1" sqref="B1"/>
      <selection pane="bottomLeft" activeCell="A3" sqref="A3"/>
      <selection pane="bottomRight" activeCell="BB9" sqref="BB9"/>
    </sheetView>
  </sheetViews>
  <sheetFormatPr defaultRowHeight="22.5" x14ac:dyDescent="0.35"/>
  <cols>
    <col min="1" max="1" width="20.75" bestFit="1" customWidth="1"/>
    <col min="2" max="2" width="16.625" customWidth="1"/>
    <col min="3" max="3" width="16.375" bestFit="1" customWidth="1"/>
    <col min="4" max="4" width="14.125" bestFit="1" customWidth="1"/>
    <col min="5" max="5" width="13.25" customWidth="1"/>
    <col min="6" max="6" width="16.375" bestFit="1" customWidth="1"/>
    <col min="8" max="8" width="15.25" bestFit="1" customWidth="1"/>
    <col min="9" max="9" width="16.375" bestFit="1" customWidth="1"/>
    <col min="10" max="11" width="15.25" bestFit="1" customWidth="1"/>
    <col min="12" max="12" width="16.375" bestFit="1" customWidth="1"/>
    <col min="14" max="14" width="15.625" customWidth="1"/>
    <col min="15" max="15" width="16.375" bestFit="1" customWidth="1"/>
    <col min="16" max="17" width="15.25" bestFit="1" customWidth="1"/>
    <col min="18" max="18" width="16.375" bestFit="1" customWidth="1"/>
    <col min="20" max="20" width="15.25" bestFit="1" customWidth="1"/>
    <col min="21" max="21" width="16.375" bestFit="1" customWidth="1"/>
    <col min="22" max="23" width="15.25" bestFit="1" customWidth="1"/>
    <col min="24" max="24" width="16.375" bestFit="1" customWidth="1"/>
    <col min="26" max="26" width="15.25" bestFit="1" customWidth="1"/>
    <col min="27" max="27" width="16.375" bestFit="1" customWidth="1"/>
    <col min="28" max="29" width="15.25" bestFit="1" customWidth="1"/>
    <col min="30" max="30" width="16.375" bestFit="1" customWidth="1"/>
    <col min="32" max="32" width="15.25" bestFit="1" customWidth="1"/>
    <col min="33" max="33" width="16.375" bestFit="1" customWidth="1"/>
    <col min="34" max="35" width="15.25" bestFit="1" customWidth="1"/>
    <col min="36" max="36" width="16.375" bestFit="1" customWidth="1"/>
    <col min="38" max="38" width="16.125" customWidth="1"/>
    <col min="39" max="39" width="16.375" bestFit="1" customWidth="1"/>
    <col min="40" max="41" width="15.25" bestFit="1" customWidth="1"/>
    <col min="42" max="42" width="16.375" bestFit="1" customWidth="1"/>
    <col min="44" max="44" width="16.125" customWidth="1"/>
    <col min="45" max="45" width="16.375" bestFit="1" customWidth="1"/>
    <col min="46" max="47" width="15.25" bestFit="1" customWidth="1"/>
    <col min="48" max="48" width="16.375" bestFit="1" customWidth="1"/>
    <col min="50" max="50" width="16.125" customWidth="1"/>
    <col min="51" max="51" width="16.375" bestFit="1" customWidth="1"/>
    <col min="52" max="53" width="15.25" bestFit="1" customWidth="1"/>
    <col min="54" max="54" width="16.375" bestFit="1" customWidth="1"/>
    <col min="56" max="56" width="15.625" bestFit="1" customWidth="1"/>
    <col min="57" max="57" width="15.25" bestFit="1" customWidth="1"/>
    <col min="58" max="58" width="16.375" bestFit="1" customWidth="1"/>
    <col min="59" max="59" width="15.625" bestFit="1" customWidth="1"/>
    <col min="60" max="60" width="16" bestFit="1" customWidth="1"/>
  </cols>
  <sheetData>
    <row r="1" spans="1:60" x14ac:dyDescent="0.35"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L1" s="2" t="s">
        <v>22</v>
      </c>
      <c r="AM1" s="2" t="s">
        <v>23</v>
      </c>
      <c r="AN1" s="2" t="s">
        <v>24</v>
      </c>
      <c r="AO1" s="2" t="s">
        <v>25</v>
      </c>
      <c r="AP1" s="2" t="s">
        <v>26</v>
      </c>
      <c r="AR1" s="2" t="s">
        <v>22</v>
      </c>
      <c r="AS1" s="2" t="s">
        <v>23</v>
      </c>
      <c r="AT1" s="2" t="s">
        <v>24</v>
      </c>
      <c r="AU1" s="2" t="s">
        <v>25</v>
      </c>
      <c r="AV1" s="2" t="s">
        <v>26</v>
      </c>
      <c r="AX1" s="2" t="s">
        <v>22</v>
      </c>
      <c r="AY1" s="2" t="s">
        <v>23</v>
      </c>
      <c r="AZ1" s="2" t="s">
        <v>24</v>
      </c>
      <c r="BA1" s="2" t="s">
        <v>25</v>
      </c>
      <c r="BB1" s="2" t="s">
        <v>26</v>
      </c>
      <c r="BD1" s="2" t="s">
        <v>22</v>
      </c>
      <c r="BE1" s="2" t="s">
        <v>23</v>
      </c>
      <c r="BF1" s="2" t="s">
        <v>24</v>
      </c>
      <c r="BG1" s="2" t="s">
        <v>25</v>
      </c>
      <c r="BH1" s="2" t="s">
        <v>26</v>
      </c>
    </row>
    <row r="2" spans="1:60" s="1" customFormat="1" ht="148.5" customHeight="1" x14ac:dyDescent="0.35">
      <c r="A2" s="10" t="s">
        <v>0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H2" s="7" t="s">
        <v>27</v>
      </c>
      <c r="I2" s="7" t="s">
        <v>18</v>
      </c>
      <c r="J2" s="7" t="s">
        <v>28</v>
      </c>
      <c r="K2" s="7" t="s">
        <v>29</v>
      </c>
      <c r="L2" s="7" t="s">
        <v>21</v>
      </c>
      <c r="N2" s="9" t="s">
        <v>30</v>
      </c>
      <c r="O2" s="9" t="s">
        <v>18</v>
      </c>
      <c r="P2" s="9" t="s">
        <v>31</v>
      </c>
      <c r="Q2" s="9" t="s">
        <v>32</v>
      </c>
      <c r="R2" s="9" t="s">
        <v>21</v>
      </c>
      <c r="T2" s="61" t="s">
        <v>212</v>
      </c>
      <c r="U2" s="61" t="s">
        <v>18</v>
      </c>
      <c r="V2" s="61" t="s">
        <v>213</v>
      </c>
      <c r="W2" s="61" t="s">
        <v>214</v>
      </c>
      <c r="X2" s="61" t="s">
        <v>21</v>
      </c>
      <c r="Z2" s="68" t="s">
        <v>215</v>
      </c>
      <c r="AA2" s="68" t="s">
        <v>18</v>
      </c>
      <c r="AB2" s="68" t="s">
        <v>216</v>
      </c>
      <c r="AC2" s="68" t="s">
        <v>217</v>
      </c>
      <c r="AD2" s="68" t="s">
        <v>21</v>
      </c>
      <c r="AF2" s="81" t="s">
        <v>229</v>
      </c>
      <c r="AG2" s="81" t="s">
        <v>18</v>
      </c>
      <c r="AH2" s="81" t="s">
        <v>230</v>
      </c>
      <c r="AI2" s="81" t="s">
        <v>231</v>
      </c>
      <c r="AJ2" s="81" t="s">
        <v>21</v>
      </c>
      <c r="AL2" s="242" t="s">
        <v>273</v>
      </c>
      <c r="AM2" s="242" t="s">
        <v>18</v>
      </c>
      <c r="AN2" s="242" t="s">
        <v>267</v>
      </c>
      <c r="AO2" s="242" t="s">
        <v>268</v>
      </c>
      <c r="AP2" s="242" t="s">
        <v>21</v>
      </c>
      <c r="AR2" s="68" t="s">
        <v>274</v>
      </c>
      <c r="AS2" s="68" t="s">
        <v>18</v>
      </c>
      <c r="AT2" s="68" t="s">
        <v>269</v>
      </c>
      <c r="AU2" s="68" t="s">
        <v>272</v>
      </c>
      <c r="AV2" s="68" t="s">
        <v>21</v>
      </c>
      <c r="AX2" s="288" t="s">
        <v>275</v>
      </c>
      <c r="AY2" s="288" t="s">
        <v>18</v>
      </c>
      <c r="AZ2" s="288" t="s">
        <v>270</v>
      </c>
      <c r="BA2" s="288" t="s">
        <v>271</v>
      </c>
      <c r="BB2" s="288" t="s">
        <v>21</v>
      </c>
      <c r="BD2" s="296" t="s">
        <v>294</v>
      </c>
      <c r="BE2" s="296" t="s">
        <v>18</v>
      </c>
      <c r="BF2" s="296" t="s">
        <v>295</v>
      </c>
      <c r="BG2" s="296" t="s">
        <v>296</v>
      </c>
      <c r="BH2" s="296" t="s">
        <v>21</v>
      </c>
    </row>
    <row r="3" spans="1:60" x14ac:dyDescent="0.35">
      <c r="A3" s="3" t="s">
        <v>1</v>
      </c>
      <c r="B3" s="6">
        <v>2140224.7000000002</v>
      </c>
      <c r="C3" s="6">
        <v>130128524.95</v>
      </c>
      <c r="D3" s="6">
        <v>2140224.7000000002</v>
      </c>
      <c r="E3" s="112">
        <f>+B3-D3</f>
        <v>0</v>
      </c>
      <c r="F3" s="8">
        <f>+C3-D3</f>
        <v>127988300.25</v>
      </c>
      <c r="H3" s="6">
        <v>21397404.199999999</v>
      </c>
      <c r="I3" s="8">
        <f>+F3</f>
        <v>127988300.25</v>
      </c>
      <c r="J3" s="6">
        <v>11635300.02</v>
      </c>
      <c r="K3" s="112">
        <f>+H3-J3</f>
        <v>9762104.1799999997</v>
      </c>
      <c r="L3" s="6">
        <f>+I3-J3</f>
        <v>116353000.23</v>
      </c>
      <c r="N3" s="6">
        <v>24015080.989999998</v>
      </c>
      <c r="O3" s="8">
        <f>+L3</f>
        <v>116353000.23</v>
      </c>
      <c r="P3" s="6">
        <v>11635300.02</v>
      </c>
      <c r="Q3" s="112">
        <f>+N3-P3</f>
        <v>12379780.969999999</v>
      </c>
      <c r="R3" s="6">
        <f>+O3-P3</f>
        <v>104717700.21000001</v>
      </c>
      <c r="T3" s="6">
        <v>28495460.350000001</v>
      </c>
      <c r="U3" s="8">
        <f>+R3</f>
        <v>104717700.21000001</v>
      </c>
      <c r="V3" s="6">
        <v>11635300.02</v>
      </c>
      <c r="W3" s="112">
        <f>+T3-V3</f>
        <v>16860160.330000002</v>
      </c>
      <c r="X3" s="6">
        <f>+U3-V3</f>
        <v>93082400.190000013</v>
      </c>
      <c r="Z3" s="6">
        <v>21772248.789999999</v>
      </c>
      <c r="AA3" s="8">
        <f>+X3</f>
        <v>93082400.190000013</v>
      </c>
      <c r="AB3" s="6">
        <v>11635300.02</v>
      </c>
      <c r="AC3" s="112">
        <f>+Z3-AB3</f>
        <v>10136948.77</v>
      </c>
      <c r="AD3" s="6">
        <f>+AA3-AB3</f>
        <v>81447100.170000017</v>
      </c>
      <c r="AF3" s="6">
        <v>21040371.300000001</v>
      </c>
      <c r="AG3" s="8">
        <f>+AD3</f>
        <v>81447100.170000017</v>
      </c>
      <c r="AH3" s="6">
        <v>11635300.02</v>
      </c>
      <c r="AI3" s="112">
        <f>+AF3-AH3</f>
        <v>9405071.2800000012</v>
      </c>
      <c r="AJ3" s="6">
        <f>+AG3-AH3</f>
        <v>69811800.150000021</v>
      </c>
      <c r="AL3" s="6">
        <v>23745780.710000001</v>
      </c>
      <c r="AM3" s="8">
        <f>+AJ3</f>
        <v>69811800.150000021</v>
      </c>
      <c r="AN3" s="6">
        <v>11635300.029999999</v>
      </c>
      <c r="AO3" s="112">
        <f>+AL3-AN3</f>
        <v>12110480.680000002</v>
      </c>
      <c r="AP3" s="6">
        <f>+AM3-AN3</f>
        <v>58176500.12000002</v>
      </c>
      <c r="AR3" s="6">
        <v>20359538.350000001</v>
      </c>
      <c r="AS3" s="8">
        <f>+AP3</f>
        <v>58176500.12000002</v>
      </c>
      <c r="AT3" s="6">
        <v>11635300.02</v>
      </c>
      <c r="AU3" s="112">
        <f>+AR3-AT3</f>
        <v>8724238.3300000019</v>
      </c>
      <c r="AV3" s="6">
        <f>+AS3-AT3</f>
        <v>46541200.100000024</v>
      </c>
      <c r="AX3" s="6">
        <v>22558526.57</v>
      </c>
      <c r="AY3" s="8">
        <f>+AV3</f>
        <v>46541200.100000024</v>
      </c>
      <c r="AZ3" s="6">
        <v>11635300.029999999</v>
      </c>
      <c r="BA3" s="112">
        <f>+AX3-AZ3</f>
        <v>10923226.540000001</v>
      </c>
      <c r="BB3" s="6">
        <f>+AY3-AZ3</f>
        <v>34905900.070000023</v>
      </c>
      <c r="BD3" s="6">
        <v>26256587.57</v>
      </c>
      <c r="BE3" s="8">
        <f>+BB3</f>
        <v>34905900.070000023</v>
      </c>
      <c r="BF3" s="6">
        <v>11635300.02</v>
      </c>
      <c r="BG3" s="112">
        <f>+BD3-BF3</f>
        <v>14621287.550000001</v>
      </c>
      <c r="BH3" s="6">
        <f>+BE3-BF3</f>
        <v>23270600.050000023</v>
      </c>
    </row>
    <row r="4" spans="1:60" x14ac:dyDescent="0.35">
      <c r="A4" s="3" t="s">
        <v>2</v>
      </c>
      <c r="B4" s="6">
        <v>1082890.2</v>
      </c>
      <c r="C4" s="6">
        <v>47246367.789999999</v>
      </c>
      <c r="D4" s="6">
        <v>1082890.2</v>
      </c>
      <c r="E4" s="112">
        <f t="shared" ref="E4:E18" si="0">+B4-D4</f>
        <v>0</v>
      </c>
      <c r="F4" s="8">
        <f t="shared" ref="F4:F18" si="1">+C4-D4</f>
        <v>46163477.589999996</v>
      </c>
      <c r="H4" s="6">
        <v>5314716.08</v>
      </c>
      <c r="I4" s="8">
        <f t="shared" ref="I4:I18" si="2">+F4</f>
        <v>46163477.589999996</v>
      </c>
      <c r="J4" s="6">
        <v>4196679.78</v>
      </c>
      <c r="K4" s="112">
        <f t="shared" ref="K4:K18" si="3">+H4-J4</f>
        <v>1118036.2999999998</v>
      </c>
      <c r="L4" s="6">
        <f t="shared" ref="L4:L18" si="4">+I4-J4</f>
        <v>41966797.809999995</v>
      </c>
      <c r="N4" s="6">
        <v>5956487.5</v>
      </c>
      <c r="O4" s="8">
        <f t="shared" ref="O4:O18" si="5">+L4</f>
        <v>41966797.809999995</v>
      </c>
      <c r="P4" s="6">
        <v>4196679.78</v>
      </c>
      <c r="Q4" s="112">
        <f t="shared" ref="Q4:Q11" si="6">+N4-P4</f>
        <v>1759807.7199999997</v>
      </c>
      <c r="R4" s="6">
        <f t="shared" ref="R4:R18" si="7">+O4-P4</f>
        <v>37770118.029999994</v>
      </c>
      <c r="T4" s="6">
        <v>6878998.5</v>
      </c>
      <c r="U4" s="8">
        <f t="shared" ref="U4:U18" si="8">+R4</f>
        <v>37770118.029999994</v>
      </c>
      <c r="V4" s="6">
        <v>4196679.78</v>
      </c>
      <c r="W4" s="112">
        <f t="shared" ref="W4:W11" si="9">+T4-V4</f>
        <v>2682318.7199999997</v>
      </c>
      <c r="X4" s="6">
        <f t="shared" ref="X4:X18" si="10">+U4-V4</f>
        <v>33573438.249999993</v>
      </c>
      <c r="Z4" s="6">
        <v>8648563.9800000004</v>
      </c>
      <c r="AA4" s="8">
        <f t="shared" ref="AA4:AA18" si="11">+X4</f>
        <v>33573438.249999993</v>
      </c>
      <c r="AB4" s="6">
        <v>4196679.78</v>
      </c>
      <c r="AC4" s="112">
        <f t="shared" ref="AC4:AC11" si="12">+Z4-AB4</f>
        <v>4451884.2</v>
      </c>
      <c r="AD4" s="6">
        <f t="shared" ref="AD4:AD18" si="13">+AA4-AB4</f>
        <v>29376758.469999991</v>
      </c>
      <c r="AF4" s="6">
        <v>7347843.6399999997</v>
      </c>
      <c r="AG4" s="8">
        <f t="shared" ref="AG4:AG18" si="14">+AD4</f>
        <v>29376758.469999991</v>
      </c>
      <c r="AH4" s="6">
        <v>4196679.78</v>
      </c>
      <c r="AI4" s="112">
        <f t="shared" ref="AI4:AI11" si="15">+AF4-AH4</f>
        <v>3151163.8599999994</v>
      </c>
      <c r="AJ4" s="6">
        <f t="shared" ref="AJ4:AJ18" si="16">+AG4-AH4</f>
        <v>25180078.68999999</v>
      </c>
      <c r="AL4" s="6">
        <v>6545546.5499999998</v>
      </c>
      <c r="AM4" s="8">
        <f t="shared" ref="AM4:AM18" si="17">+AJ4</f>
        <v>25180078.68999999</v>
      </c>
      <c r="AN4" s="6">
        <v>4196679.78</v>
      </c>
      <c r="AO4" s="112">
        <f t="shared" ref="AO4:AO11" si="18">+AL4-AN4</f>
        <v>2348866.7699999996</v>
      </c>
      <c r="AP4" s="6">
        <f t="shared" ref="AP4:AP18" si="19">+AM4-AN4</f>
        <v>20983398.909999989</v>
      </c>
      <c r="AR4" s="6">
        <v>8191523.5999999996</v>
      </c>
      <c r="AS4" s="8">
        <f t="shared" ref="AS4:AS18" si="20">+AP4</f>
        <v>20983398.909999989</v>
      </c>
      <c r="AT4" s="6">
        <v>4196679.78</v>
      </c>
      <c r="AU4" s="112">
        <f t="shared" ref="AU4:AU11" si="21">+AR4-AT4</f>
        <v>3994843.8199999994</v>
      </c>
      <c r="AV4" s="6">
        <f t="shared" ref="AV4:AV18" si="22">+AS4-AT4</f>
        <v>16786719.129999988</v>
      </c>
      <c r="AX4" s="6">
        <v>6797270.5099999998</v>
      </c>
      <c r="AY4" s="8">
        <f t="shared" ref="AY4:AY18" si="23">+AV4</f>
        <v>16786719.129999988</v>
      </c>
      <c r="AZ4" s="6">
        <v>4196679.78</v>
      </c>
      <c r="BA4" s="112">
        <f t="shared" ref="BA4:BA11" si="24">+AX4-AZ4</f>
        <v>2600590.7299999995</v>
      </c>
      <c r="BB4" s="6">
        <f t="shared" ref="BB4:BB18" si="25">+AY4-AZ4</f>
        <v>12590039.349999987</v>
      </c>
      <c r="BD4" s="6">
        <v>6678421.1100000003</v>
      </c>
      <c r="BE4" s="8">
        <f t="shared" ref="BE4:BE18" si="26">+BB4</f>
        <v>12590039.349999987</v>
      </c>
      <c r="BF4" s="6">
        <v>4196679.78</v>
      </c>
      <c r="BG4" s="112">
        <f t="shared" ref="BG4:BG11" si="27">+BD4-BF4</f>
        <v>2481741.33</v>
      </c>
      <c r="BH4" s="6">
        <f t="shared" ref="BH4:BH18" si="28">+BE4-BF4</f>
        <v>8393359.5699999854</v>
      </c>
    </row>
    <row r="5" spans="1:60" x14ac:dyDescent="0.35">
      <c r="A5" s="3" t="s">
        <v>3</v>
      </c>
      <c r="B5" s="6">
        <v>485858.36</v>
      </c>
      <c r="C5" s="6">
        <v>5697230.3700000001</v>
      </c>
      <c r="D5" s="6">
        <v>474769.2</v>
      </c>
      <c r="E5" s="112">
        <f t="shared" si="0"/>
        <v>11089.159999999974</v>
      </c>
      <c r="F5" s="8">
        <f t="shared" si="1"/>
        <v>5222461.17</v>
      </c>
      <c r="H5" s="6">
        <v>684979.63</v>
      </c>
      <c r="I5" s="8">
        <f t="shared" si="2"/>
        <v>5222461.17</v>
      </c>
      <c r="J5" s="6">
        <v>474769.2</v>
      </c>
      <c r="K5" s="112">
        <f t="shared" si="3"/>
        <v>210210.43</v>
      </c>
      <c r="L5" s="6">
        <f t="shared" si="4"/>
        <v>4747691.97</v>
      </c>
      <c r="N5" s="6">
        <v>1248406.3700000001</v>
      </c>
      <c r="O5" s="8">
        <f t="shared" si="5"/>
        <v>4747691.97</v>
      </c>
      <c r="P5" s="6">
        <v>474769.2</v>
      </c>
      <c r="Q5" s="112">
        <f t="shared" si="6"/>
        <v>773637.17000000016</v>
      </c>
      <c r="R5" s="6">
        <f t="shared" si="7"/>
        <v>4272922.7699999996</v>
      </c>
      <c r="T5" s="6">
        <v>1003618.01</v>
      </c>
      <c r="U5" s="8">
        <f t="shared" si="8"/>
        <v>4272922.7699999996</v>
      </c>
      <c r="V5" s="6">
        <v>474769.2</v>
      </c>
      <c r="W5" s="112">
        <f t="shared" si="9"/>
        <v>528848.81000000006</v>
      </c>
      <c r="X5" s="6">
        <f t="shared" si="10"/>
        <v>3798153.5699999994</v>
      </c>
      <c r="Z5" s="6">
        <v>1329245.45</v>
      </c>
      <c r="AA5" s="8">
        <f t="shared" si="11"/>
        <v>3798153.5699999994</v>
      </c>
      <c r="AB5" s="6">
        <v>474769.2</v>
      </c>
      <c r="AC5" s="112">
        <f t="shared" si="12"/>
        <v>854476.25</v>
      </c>
      <c r="AD5" s="6">
        <f t="shared" si="13"/>
        <v>3323384.3699999992</v>
      </c>
      <c r="AF5" s="6">
        <v>552394.67000000004</v>
      </c>
      <c r="AG5" s="8">
        <f t="shared" si="14"/>
        <v>3323384.3699999992</v>
      </c>
      <c r="AH5" s="6">
        <v>474769.2</v>
      </c>
      <c r="AI5" s="112">
        <f t="shared" si="15"/>
        <v>77625.47000000003</v>
      </c>
      <c r="AJ5" s="6">
        <f t="shared" si="16"/>
        <v>2848615.169999999</v>
      </c>
      <c r="AL5" s="6">
        <v>1138141.98</v>
      </c>
      <c r="AM5" s="8">
        <f t="shared" si="17"/>
        <v>2848615.169999999</v>
      </c>
      <c r="AN5" s="6">
        <v>474769.2</v>
      </c>
      <c r="AO5" s="112">
        <f t="shared" si="18"/>
        <v>663372.78</v>
      </c>
      <c r="AP5" s="6">
        <f t="shared" si="19"/>
        <v>2373845.9699999988</v>
      </c>
      <c r="AR5" s="6">
        <v>1051732.08</v>
      </c>
      <c r="AS5" s="8">
        <f t="shared" si="20"/>
        <v>2373845.9699999988</v>
      </c>
      <c r="AT5" s="6">
        <v>474769.19</v>
      </c>
      <c r="AU5" s="112">
        <f t="shared" si="21"/>
        <v>576962.89000000013</v>
      </c>
      <c r="AV5" s="6">
        <f t="shared" si="22"/>
        <v>1899076.7799999989</v>
      </c>
      <c r="AX5" s="6">
        <v>735578.55</v>
      </c>
      <c r="AY5" s="8">
        <f t="shared" si="23"/>
        <v>1899076.7799999989</v>
      </c>
      <c r="AZ5" s="6">
        <v>474769.2</v>
      </c>
      <c r="BA5" s="112">
        <f t="shared" si="24"/>
        <v>260809.35000000003</v>
      </c>
      <c r="BB5" s="6">
        <f t="shared" si="25"/>
        <v>1424307.5799999989</v>
      </c>
      <c r="BD5" s="6">
        <v>843759.1</v>
      </c>
      <c r="BE5" s="8">
        <f t="shared" si="26"/>
        <v>1424307.5799999989</v>
      </c>
      <c r="BF5" s="6">
        <v>474769.19</v>
      </c>
      <c r="BG5" s="112">
        <f t="shared" si="27"/>
        <v>368989.91</v>
      </c>
      <c r="BH5" s="6">
        <f t="shared" si="28"/>
        <v>949538.38999999897</v>
      </c>
    </row>
    <row r="6" spans="1:60" x14ac:dyDescent="0.35">
      <c r="A6" s="3" t="s">
        <v>4</v>
      </c>
      <c r="B6" s="6">
        <v>11209.1</v>
      </c>
      <c r="C6" s="6">
        <v>5444926.9299999997</v>
      </c>
      <c r="D6" s="6">
        <v>11209.1</v>
      </c>
      <c r="E6" s="112">
        <f t="shared" si="0"/>
        <v>0</v>
      </c>
      <c r="F6" s="8">
        <f t="shared" si="1"/>
        <v>5433717.8300000001</v>
      </c>
      <c r="H6" s="6">
        <v>1415479.51</v>
      </c>
      <c r="I6" s="8">
        <f t="shared" si="2"/>
        <v>5433717.8300000001</v>
      </c>
      <c r="J6" s="6">
        <v>493974.35</v>
      </c>
      <c r="K6" s="112">
        <f t="shared" si="3"/>
        <v>921505.16</v>
      </c>
      <c r="L6" s="6">
        <f t="shared" si="4"/>
        <v>4939743.4800000004</v>
      </c>
      <c r="N6" s="6">
        <v>780018.26</v>
      </c>
      <c r="O6" s="8">
        <f t="shared" si="5"/>
        <v>4939743.4800000004</v>
      </c>
      <c r="P6" s="6">
        <v>493974.35</v>
      </c>
      <c r="Q6" s="112">
        <f t="shared" si="6"/>
        <v>286043.91000000003</v>
      </c>
      <c r="R6" s="6">
        <f t="shared" si="7"/>
        <v>4445769.1300000008</v>
      </c>
      <c r="T6" s="6">
        <v>707799.4</v>
      </c>
      <c r="U6" s="8">
        <f t="shared" si="8"/>
        <v>4445769.1300000008</v>
      </c>
      <c r="V6" s="6">
        <v>493974.35</v>
      </c>
      <c r="W6" s="112">
        <f t="shared" si="9"/>
        <v>213825.05000000005</v>
      </c>
      <c r="X6" s="6">
        <f t="shared" si="10"/>
        <v>3951794.7800000007</v>
      </c>
      <c r="Z6" s="6">
        <v>707937.76</v>
      </c>
      <c r="AA6" s="8">
        <f t="shared" si="11"/>
        <v>3951794.7800000007</v>
      </c>
      <c r="AB6" s="6">
        <v>493974.35</v>
      </c>
      <c r="AC6" s="112">
        <f t="shared" si="12"/>
        <v>213963.41000000003</v>
      </c>
      <c r="AD6" s="6">
        <f t="shared" si="13"/>
        <v>3457820.4300000006</v>
      </c>
      <c r="AF6" s="6">
        <v>910408.67</v>
      </c>
      <c r="AG6" s="8">
        <f t="shared" si="14"/>
        <v>3457820.4300000006</v>
      </c>
      <c r="AH6" s="6">
        <v>493974.35</v>
      </c>
      <c r="AI6" s="112">
        <f t="shared" si="15"/>
        <v>416434.32000000007</v>
      </c>
      <c r="AJ6" s="6">
        <f t="shared" si="16"/>
        <v>2963846.0800000005</v>
      </c>
      <c r="AL6" s="6">
        <v>655236.37</v>
      </c>
      <c r="AM6" s="8">
        <f t="shared" si="17"/>
        <v>2963846.0800000005</v>
      </c>
      <c r="AN6" s="6">
        <v>493974.35</v>
      </c>
      <c r="AO6" s="112">
        <f t="shared" si="18"/>
        <v>161262.02000000002</v>
      </c>
      <c r="AP6" s="6">
        <f t="shared" si="19"/>
        <v>2469871.7300000004</v>
      </c>
      <c r="AR6" s="6">
        <v>1055623.56</v>
      </c>
      <c r="AS6" s="8">
        <f t="shared" si="20"/>
        <v>2469871.7300000004</v>
      </c>
      <c r="AT6" s="6">
        <v>493974.35</v>
      </c>
      <c r="AU6" s="112">
        <f t="shared" si="21"/>
        <v>561649.21000000008</v>
      </c>
      <c r="AV6" s="6">
        <f t="shared" si="22"/>
        <v>1975897.3800000004</v>
      </c>
      <c r="AX6" s="6">
        <v>845167.54</v>
      </c>
      <c r="AY6" s="8">
        <f t="shared" si="23"/>
        <v>1975897.3800000004</v>
      </c>
      <c r="AZ6" s="6">
        <v>493974.35</v>
      </c>
      <c r="BA6" s="112">
        <f t="shared" si="24"/>
        <v>351193.19000000006</v>
      </c>
      <c r="BB6" s="6">
        <f t="shared" si="25"/>
        <v>1481923.0300000003</v>
      </c>
      <c r="BD6" s="6">
        <v>1020239.34</v>
      </c>
      <c r="BE6" s="8">
        <f t="shared" si="26"/>
        <v>1481923.0300000003</v>
      </c>
      <c r="BF6" s="6">
        <v>493974.34</v>
      </c>
      <c r="BG6" s="112">
        <f t="shared" si="27"/>
        <v>526265</v>
      </c>
      <c r="BH6" s="6">
        <f t="shared" si="28"/>
        <v>987948.69000000018</v>
      </c>
    </row>
    <row r="7" spans="1:60" x14ac:dyDescent="0.35">
      <c r="A7" s="4" t="s">
        <v>5</v>
      </c>
      <c r="B7" s="6">
        <v>503760.43</v>
      </c>
      <c r="C7" s="6">
        <v>3548431.58</v>
      </c>
      <c r="D7" s="6">
        <v>295702.63</v>
      </c>
      <c r="E7" s="112">
        <f t="shared" si="0"/>
        <v>208057.8</v>
      </c>
      <c r="F7" s="8">
        <f t="shared" si="1"/>
        <v>3252728.95</v>
      </c>
      <c r="H7" s="6">
        <v>656229.64</v>
      </c>
      <c r="I7" s="8">
        <f t="shared" si="2"/>
        <v>3252728.95</v>
      </c>
      <c r="J7" s="6">
        <v>295702.63</v>
      </c>
      <c r="K7" s="112">
        <f t="shared" si="3"/>
        <v>360527.01</v>
      </c>
      <c r="L7" s="6">
        <f t="shared" si="4"/>
        <v>2957026.3200000003</v>
      </c>
      <c r="N7" s="6">
        <v>875845.93</v>
      </c>
      <c r="O7" s="8">
        <f t="shared" si="5"/>
        <v>2957026.3200000003</v>
      </c>
      <c r="P7" s="6">
        <v>295702.63</v>
      </c>
      <c r="Q7" s="112">
        <f t="shared" si="6"/>
        <v>580143.30000000005</v>
      </c>
      <c r="R7" s="6">
        <f t="shared" si="7"/>
        <v>2661323.6900000004</v>
      </c>
      <c r="T7" s="6">
        <v>319392.44</v>
      </c>
      <c r="U7" s="8">
        <f t="shared" si="8"/>
        <v>2661323.6900000004</v>
      </c>
      <c r="V7" s="6">
        <v>295702.63</v>
      </c>
      <c r="W7" s="112">
        <f t="shared" si="9"/>
        <v>23689.809999999998</v>
      </c>
      <c r="X7" s="6">
        <f t="shared" si="10"/>
        <v>2365621.0600000005</v>
      </c>
      <c r="Z7" s="6">
        <v>1219348.27</v>
      </c>
      <c r="AA7" s="8">
        <f t="shared" si="11"/>
        <v>2365621.0600000005</v>
      </c>
      <c r="AB7" s="6">
        <v>295702.63</v>
      </c>
      <c r="AC7" s="112">
        <f t="shared" si="12"/>
        <v>923645.64</v>
      </c>
      <c r="AD7" s="6">
        <f t="shared" si="13"/>
        <v>2069918.4300000006</v>
      </c>
      <c r="AF7" s="6">
        <v>635990.54</v>
      </c>
      <c r="AG7" s="8">
        <f t="shared" si="14"/>
        <v>2069918.4300000006</v>
      </c>
      <c r="AH7" s="6">
        <v>295702.63</v>
      </c>
      <c r="AI7" s="112">
        <f t="shared" si="15"/>
        <v>340287.91000000003</v>
      </c>
      <c r="AJ7" s="6">
        <f t="shared" si="16"/>
        <v>1774215.8000000007</v>
      </c>
      <c r="AL7" s="6">
        <v>707871.43</v>
      </c>
      <c r="AM7" s="8">
        <f t="shared" si="17"/>
        <v>1774215.8000000007</v>
      </c>
      <c r="AN7" s="6">
        <v>295702.63</v>
      </c>
      <c r="AO7" s="112">
        <f t="shared" si="18"/>
        <v>412168.80000000005</v>
      </c>
      <c r="AP7" s="6">
        <f t="shared" si="19"/>
        <v>1478513.1700000009</v>
      </c>
      <c r="AR7" s="6">
        <v>451668.45</v>
      </c>
      <c r="AS7" s="8">
        <f t="shared" si="20"/>
        <v>1478513.1700000009</v>
      </c>
      <c r="AT7" s="6">
        <v>295702.63</v>
      </c>
      <c r="AU7" s="112">
        <f t="shared" si="21"/>
        <v>155965.82</v>
      </c>
      <c r="AV7" s="6">
        <f t="shared" si="22"/>
        <v>1182810.540000001</v>
      </c>
      <c r="AX7" s="6">
        <v>1212983.98</v>
      </c>
      <c r="AY7" s="8">
        <f t="shared" si="23"/>
        <v>1182810.540000001</v>
      </c>
      <c r="AZ7" s="6">
        <v>295702.64</v>
      </c>
      <c r="BA7" s="112">
        <f t="shared" si="24"/>
        <v>917281.34</v>
      </c>
      <c r="BB7" s="6">
        <f t="shared" si="25"/>
        <v>887107.90000000095</v>
      </c>
      <c r="BD7" s="6">
        <v>882462.76</v>
      </c>
      <c r="BE7" s="8">
        <f t="shared" si="26"/>
        <v>887107.90000000095</v>
      </c>
      <c r="BF7" s="6">
        <v>295702.63</v>
      </c>
      <c r="BG7" s="112">
        <f t="shared" si="27"/>
        <v>586760.13</v>
      </c>
      <c r="BH7" s="6">
        <f t="shared" si="28"/>
        <v>591405.27000000095</v>
      </c>
    </row>
    <row r="8" spans="1:60" x14ac:dyDescent="0.35">
      <c r="A8" s="4" t="s">
        <v>6</v>
      </c>
      <c r="B8" s="6">
        <v>176890.85</v>
      </c>
      <c r="C8" s="6">
        <v>3825672.3</v>
      </c>
      <c r="D8" s="6">
        <v>176890.85</v>
      </c>
      <c r="E8" s="112">
        <f t="shared" si="0"/>
        <v>0</v>
      </c>
      <c r="F8" s="8">
        <f t="shared" si="1"/>
        <v>3648781.4499999997</v>
      </c>
      <c r="H8" s="6">
        <v>256859.51</v>
      </c>
      <c r="I8" s="8">
        <f t="shared" si="2"/>
        <v>3648781.4499999997</v>
      </c>
      <c r="J8" s="6">
        <v>256859.54</v>
      </c>
      <c r="K8" s="112">
        <f t="shared" si="3"/>
        <v>-2.9999999998835847E-2</v>
      </c>
      <c r="L8" s="6">
        <f t="shared" si="4"/>
        <v>3391921.9099999997</v>
      </c>
      <c r="N8" s="6">
        <v>698037.26</v>
      </c>
      <c r="O8" s="8">
        <f t="shared" si="5"/>
        <v>3391921.9099999997</v>
      </c>
      <c r="P8" s="6">
        <v>339192.19</v>
      </c>
      <c r="Q8" s="112">
        <f t="shared" si="6"/>
        <v>358845.07</v>
      </c>
      <c r="R8" s="6">
        <f t="shared" si="7"/>
        <v>3052729.7199999997</v>
      </c>
      <c r="T8" s="6">
        <v>371726.65</v>
      </c>
      <c r="U8" s="8">
        <f t="shared" si="8"/>
        <v>3052729.7199999997</v>
      </c>
      <c r="V8" s="6">
        <v>339192.19</v>
      </c>
      <c r="W8" s="112">
        <f t="shared" si="9"/>
        <v>32534.460000000021</v>
      </c>
      <c r="X8" s="6">
        <f t="shared" si="10"/>
        <v>2713537.53</v>
      </c>
      <c r="Z8" s="6">
        <v>616950.87</v>
      </c>
      <c r="AA8" s="8">
        <f t="shared" si="11"/>
        <v>2713537.53</v>
      </c>
      <c r="AB8" s="6">
        <v>339192.19</v>
      </c>
      <c r="AC8" s="112">
        <f t="shared" si="12"/>
        <v>277758.68</v>
      </c>
      <c r="AD8" s="6">
        <f t="shared" si="13"/>
        <v>2374345.34</v>
      </c>
      <c r="AF8" s="6">
        <v>308500.45</v>
      </c>
      <c r="AG8" s="8">
        <f t="shared" si="14"/>
        <v>2374345.34</v>
      </c>
      <c r="AH8" s="6">
        <v>308500.45</v>
      </c>
      <c r="AI8" s="112">
        <f t="shared" si="15"/>
        <v>0</v>
      </c>
      <c r="AJ8" s="6">
        <f t="shared" si="16"/>
        <v>2065844.89</v>
      </c>
      <c r="AL8" s="6">
        <v>379850.78</v>
      </c>
      <c r="AM8" s="8">
        <f t="shared" si="17"/>
        <v>2065844.89</v>
      </c>
      <c r="AN8" s="6">
        <v>344307.48</v>
      </c>
      <c r="AO8" s="112">
        <f t="shared" si="18"/>
        <v>35543.300000000047</v>
      </c>
      <c r="AP8" s="6">
        <f t="shared" si="19"/>
        <v>1721537.41</v>
      </c>
      <c r="AR8" s="6">
        <v>508936.11</v>
      </c>
      <c r="AS8" s="8">
        <f t="shared" si="20"/>
        <v>1721537.41</v>
      </c>
      <c r="AT8" s="6">
        <v>344307.48</v>
      </c>
      <c r="AU8" s="112">
        <f t="shared" si="21"/>
        <v>164628.63</v>
      </c>
      <c r="AV8" s="6">
        <f t="shared" si="22"/>
        <v>1377229.93</v>
      </c>
      <c r="AX8" s="6">
        <v>450368.62</v>
      </c>
      <c r="AY8" s="8">
        <f t="shared" si="23"/>
        <v>1377229.93</v>
      </c>
      <c r="AZ8" s="6">
        <v>344307.48</v>
      </c>
      <c r="BA8" s="112">
        <f t="shared" si="24"/>
        <v>106061.14000000001</v>
      </c>
      <c r="BB8" s="6">
        <f t="shared" si="25"/>
        <v>1032922.45</v>
      </c>
      <c r="BD8" s="6">
        <v>174927.13</v>
      </c>
      <c r="BE8" s="8">
        <f t="shared" si="26"/>
        <v>1032922.45</v>
      </c>
      <c r="BF8" s="6">
        <v>174927.13</v>
      </c>
      <c r="BG8" s="112">
        <f t="shared" si="27"/>
        <v>0</v>
      </c>
      <c r="BH8" s="6">
        <f t="shared" si="28"/>
        <v>857995.32</v>
      </c>
    </row>
    <row r="9" spans="1:60" x14ac:dyDescent="0.35">
      <c r="A9" s="4" t="s">
        <v>7</v>
      </c>
      <c r="B9" s="6">
        <v>672807.81</v>
      </c>
      <c r="C9" s="6">
        <v>6017447.3600000003</v>
      </c>
      <c r="D9" s="6">
        <v>501453.95</v>
      </c>
      <c r="E9" s="112">
        <f t="shared" si="0"/>
        <v>171353.86000000004</v>
      </c>
      <c r="F9" s="8">
        <f t="shared" si="1"/>
        <v>5515993.4100000001</v>
      </c>
      <c r="H9" s="6">
        <v>1128196.42</v>
      </c>
      <c r="I9" s="8">
        <f t="shared" si="2"/>
        <v>5515993.4100000001</v>
      </c>
      <c r="J9" s="6">
        <v>501453.95</v>
      </c>
      <c r="K9" s="112">
        <f t="shared" si="3"/>
        <v>626742.47</v>
      </c>
      <c r="L9" s="6">
        <f t="shared" si="4"/>
        <v>5014539.46</v>
      </c>
      <c r="N9" s="6">
        <v>1022280.98</v>
      </c>
      <c r="O9" s="8">
        <f t="shared" si="5"/>
        <v>5014539.46</v>
      </c>
      <c r="P9" s="6">
        <v>501453.95</v>
      </c>
      <c r="Q9" s="112">
        <f t="shared" si="6"/>
        <v>520827.02999999997</v>
      </c>
      <c r="R9" s="6">
        <f t="shared" si="7"/>
        <v>4513085.51</v>
      </c>
      <c r="T9" s="6">
        <v>1660004.88</v>
      </c>
      <c r="U9" s="8">
        <f t="shared" si="8"/>
        <v>4513085.51</v>
      </c>
      <c r="V9" s="6">
        <v>501453.95</v>
      </c>
      <c r="W9" s="112">
        <f>+T9-V9</f>
        <v>1158550.93</v>
      </c>
      <c r="X9" s="6">
        <f t="shared" si="10"/>
        <v>4011631.5599999996</v>
      </c>
      <c r="Z9" s="6">
        <v>1259447.4099999999</v>
      </c>
      <c r="AA9" s="8">
        <f t="shared" si="11"/>
        <v>4011631.5599999996</v>
      </c>
      <c r="AB9" s="6">
        <v>501453.95</v>
      </c>
      <c r="AC9" s="112">
        <f t="shared" si="12"/>
        <v>757993.46</v>
      </c>
      <c r="AD9" s="6">
        <f>+AA9-AB9</f>
        <v>3510177.6099999994</v>
      </c>
      <c r="AF9" s="6">
        <v>1206699.42</v>
      </c>
      <c r="AG9" s="8">
        <f t="shared" si="14"/>
        <v>3510177.6099999994</v>
      </c>
      <c r="AH9" s="6">
        <v>501453.94</v>
      </c>
      <c r="AI9" s="112">
        <f t="shared" si="15"/>
        <v>705245.48</v>
      </c>
      <c r="AJ9" s="6">
        <f t="shared" si="16"/>
        <v>3008723.6699999995</v>
      </c>
      <c r="AL9" s="6">
        <v>1263278.8799999999</v>
      </c>
      <c r="AM9" s="8">
        <f t="shared" si="17"/>
        <v>3008723.6699999995</v>
      </c>
      <c r="AN9" s="6">
        <v>501453.95</v>
      </c>
      <c r="AO9" s="112">
        <f t="shared" si="18"/>
        <v>761824.92999999993</v>
      </c>
      <c r="AP9" s="6">
        <f t="shared" si="19"/>
        <v>2507269.7199999993</v>
      </c>
      <c r="AR9" s="6">
        <v>1303667.71</v>
      </c>
      <c r="AS9" s="8">
        <f t="shared" si="20"/>
        <v>2507269.7199999993</v>
      </c>
      <c r="AT9" s="6">
        <v>501453.94</v>
      </c>
      <c r="AU9" s="112">
        <f t="shared" si="21"/>
        <v>802213.77</v>
      </c>
      <c r="AV9" s="6">
        <f t="shared" si="22"/>
        <v>2005815.7799999993</v>
      </c>
      <c r="AX9" s="6">
        <v>1605124.88</v>
      </c>
      <c r="AY9" s="8">
        <f t="shared" si="23"/>
        <v>2005815.7799999993</v>
      </c>
      <c r="AZ9" s="6">
        <v>501453.95</v>
      </c>
      <c r="BA9" s="112">
        <f t="shared" si="24"/>
        <v>1103670.93</v>
      </c>
      <c r="BB9" s="6">
        <f t="shared" si="25"/>
        <v>1504361.8299999994</v>
      </c>
      <c r="BD9" s="6">
        <v>1664735.03</v>
      </c>
      <c r="BE9" s="8">
        <f t="shared" si="26"/>
        <v>1504361.8299999994</v>
      </c>
      <c r="BF9" s="6">
        <v>501453.94</v>
      </c>
      <c r="BG9" s="112">
        <f t="shared" si="27"/>
        <v>1163281.0900000001</v>
      </c>
      <c r="BH9" s="6">
        <f t="shared" si="28"/>
        <v>1002907.8899999994</v>
      </c>
    </row>
    <row r="10" spans="1:60" x14ac:dyDescent="0.35">
      <c r="A10" s="3" t="s">
        <v>8</v>
      </c>
      <c r="B10" s="6">
        <v>25833.29</v>
      </c>
      <c r="C10" s="6">
        <v>4091945.01</v>
      </c>
      <c r="D10" s="6">
        <v>25833.29</v>
      </c>
      <c r="E10" s="112">
        <f t="shared" si="0"/>
        <v>0</v>
      </c>
      <c r="F10" s="8">
        <f t="shared" si="1"/>
        <v>4066111.7199999997</v>
      </c>
      <c r="H10" s="6">
        <v>809236.68</v>
      </c>
      <c r="I10" s="8">
        <f t="shared" si="2"/>
        <v>4066111.7199999997</v>
      </c>
      <c r="J10" s="6">
        <v>369646.52</v>
      </c>
      <c r="K10" s="112">
        <f t="shared" si="3"/>
        <v>439590.16000000003</v>
      </c>
      <c r="L10" s="6">
        <f t="shared" si="4"/>
        <v>3696465.1999999997</v>
      </c>
      <c r="N10" s="6">
        <v>536818.81000000006</v>
      </c>
      <c r="O10" s="8">
        <f t="shared" si="5"/>
        <v>3696465.1999999997</v>
      </c>
      <c r="P10" s="6">
        <v>369646.52</v>
      </c>
      <c r="Q10" s="112">
        <f t="shared" si="6"/>
        <v>167172.29000000004</v>
      </c>
      <c r="R10" s="6">
        <f t="shared" si="7"/>
        <v>3326818.6799999997</v>
      </c>
      <c r="T10" s="6">
        <v>1009848.66</v>
      </c>
      <c r="U10" s="8">
        <f t="shared" si="8"/>
        <v>3326818.6799999997</v>
      </c>
      <c r="V10" s="6">
        <v>369646.52</v>
      </c>
      <c r="W10" s="112">
        <f t="shared" si="9"/>
        <v>640202.14</v>
      </c>
      <c r="X10" s="6">
        <f t="shared" si="10"/>
        <v>2957172.1599999997</v>
      </c>
      <c r="Z10" s="6">
        <v>719352</v>
      </c>
      <c r="AA10" s="8">
        <f t="shared" si="11"/>
        <v>2957172.1599999997</v>
      </c>
      <c r="AB10" s="6">
        <v>369646.52</v>
      </c>
      <c r="AC10" s="112">
        <f t="shared" si="12"/>
        <v>349705.48</v>
      </c>
      <c r="AD10" s="6">
        <f t="shared" si="13"/>
        <v>2587525.6399999997</v>
      </c>
      <c r="AF10" s="6">
        <v>1173517.1000000001</v>
      </c>
      <c r="AG10" s="8">
        <f t="shared" si="14"/>
        <v>2587525.6399999997</v>
      </c>
      <c r="AH10" s="6">
        <v>369646.52</v>
      </c>
      <c r="AI10" s="112">
        <f t="shared" si="15"/>
        <v>803870.58000000007</v>
      </c>
      <c r="AJ10" s="6">
        <f t="shared" si="16"/>
        <v>2217879.1199999996</v>
      </c>
      <c r="AL10" s="6">
        <v>852764.78</v>
      </c>
      <c r="AM10" s="8">
        <f t="shared" si="17"/>
        <v>2217879.1199999996</v>
      </c>
      <c r="AN10" s="6">
        <v>369646.52</v>
      </c>
      <c r="AO10" s="112">
        <f t="shared" si="18"/>
        <v>483118.26</v>
      </c>
      <c r="AP10" s="6">
        <f t="shared" si="19"/>
        <v>1848232.5999999996</v>
      </c>
      <c r="AR10" s="6">
        <v>870678.91</v>
      </c>
      <c r="AS10" s="8">
        <f t="shared" si="20"/>
        <v>1848232.5999999996</v>
      </c>
      <c r="AT10" s="6">
        <v>369646.52</v>
      </c>
      <c r="AU10" s="112">
        <f t="shared" si="21"/>
        <v>501032.39</v>
      </c>
      <c r="AV10" s="6">
        <f t="shared" si="22"/>
        <v>1478586.0799999996</v>
      </c>
      <c r="AX10" s="6">
        <v>743608.94</v>
      </c>
      <c r="AY10" s="8">
        <f t="shared" si="23"/>
        <v>1478586.0799999996</v>
      </c>
      <c r="AZ10" s="6">
        <v>369646.52</v>
      </c>
      <c r="BA10" s="112">
        <f t="shared" si="24"/>
        <v>373962.41999999993</v>
      </c>
      <c r="BB10" s="6">
        <f t="shared" si="25"/>
        <v>1108939.5599999996</v>
      </c>
      <c r="BD10" s="6">
        <v>1067849.21</v>
      </c>
      <c r="BE10" s="8">
        <f t="shared" si="26"/>
        <v>1108939.5599999996</v>
      </c>
      <c r="BF10" s="6">
        <v>369646.52</v>
      </c>
      <c r="BG10" s="112">
        <f t="shared" si="27"/>
        <v>698202.69</v>
      </c>
      <c r="BH10" s="6">
        <f t="shared" si="28"/>
        <v>739293.03999999957</v>
      </c>
    </row>
    <row r="11" spans="1:60" x14ac:dyDescent="0.35">
      <c r="A11" s="3" t="s">
        <v>9</v>
      </c>
      <c r="B11" s="6">
        <v>197933.48</v>
      </c>
      <c r="C11" s="6">
        <v>4317192.95</v>
      </c>
      <c r="D11" s="6">
        <v>197933.48</v>
      </c>
      <c r="E11" s="112">
        <f t="shared" si="0"/>
        <v>0</v>
      </c>
      <c r="F11" s="8">
        <f t="shared" si="1"/>
        <v>4119259.47</v>
      </c>
      <c r="H11" s="6">
        <v>774636.95</v>
      </c>
      <c r="I11" s="8">
        <f t="shared" si="2"/>
        <v>4119259.47</v>
      </c>
      <c r="J11" s="6">
        <v>374478.13</v>
      </c>
      <c r="K11" s="112">
        <f t="shared" si="3"/>
        <v>400158.81999999995</v>
      </c>
      <c r="L11" s="6">
        <f t="shared" si="4"/>
        <v>3744781.3400000003</v>
      </c>
      <c r="N11" s="6">
        <v>0</v>
      </c>
      <c r="O11" s="8">
        <f t="shared" si="5"/>
        <v>3744781.3400000003</v>
      </c>
      <c r="P11" s="6">
        <v>0</v>
      </c>
      <c r="Q11" s="112">
        <f t="shared" si="6"/>
        <v>0</v>
      </c>
      <c r="R11" s="6">
        <f t="shared" si="7"/>
        <v>3744781.3400000003</v>
      </c>
      <c r="T11" s="6">
        <v>1173486.67</v>
      </c>
      <c r="U11" s="8">
        <f t="shared" si="8"/>
        <v>3744781.3400000003</v>
      </c>
      <c r="V11" s="6">
        <v>416086.82</v>
      </c>
      <c r="W11" s="112">
        <f t="shared" si="9"/>
        <v>757399.84999999986</v>
      </c>
      <c r="X11" s="6">
        <f t="shared" si="10"/>
        <v>3328694.5200000005</v>
      </c>
      <c r="Z11" s="6">
        <v>1121499.1100000001</v>
      </c>
      <c r="AA11" s="8">
        <f t="shared" si="11"/>
        <v>3328694.5200000005</v>
      </c>
      <c r="AB11" s="6">
        <v>416086.82</v>
      </c>
      <c r="AC11" s="112">
        <f t="shared" si="12"/>
        <v>705412.29</v>
      </c>
      <c r="AD11" s="6">
        <f t="shared" si="13"/>
        <v>2912607.7000000007</v>
      </c>
      <c r="AF11" s="6">
        <v>1025159.98</v>
      </c>
      <c r="AG11" s="8">
        <f t="shared" si="14"/>
        <v>2912607.7000000007</v>
      </c>
      <c r="AH11" s="6">
        <v>416086.81</v>
      </c>
      <c r="AI11" s="112">
        <f t="shared" si="15"/>
        <v>609073.16999999993</v>
      </c>
      <c r="AJ11" s="6">
        <f t="shared" si="16"/>
        <v>2496520.8900000006</v>
      </c>
      <c r="AL11" s="6">
        <v>958204.19</v>
      </c>
      <c r="AM11" s="8">
        <f t="shared" si="17"/>
        <v>2496520.8900000006</v>
      </c>
      <c r="AN11" s="6">
        <v>416086.82</v>
      </c>
      <c r="AO11" s="112">
        <f t="shared" si="18"/>
        <v>542117.36999999988</v>
      </c>
      <c r="AP11" s="6">
        <f t="shared" si="19"/>
        <v>2080434.0700000005</v>
      </c>
      <c r="AR11" s="6">
        <v>1160440.28</v>
      </c>
      <c r="AS11" s="8">
        <f t="shared" si="20"/>
        <v>2080434.0700000005</v>
      </c>
      <c r="AT11" s="6">
        <v>416086.81</v>
      </c>
      <c r="AU11" s="112">
        <f t="shared" si="21"/>
        <v>744353.47</v>
      </c>
      <c r="AV11" s="6">
        <f t="shared" si="22"/>
        <v>1664347.2600000005</v>
      </c>
      <c r="AX11" s="6">
        <v>912702.69</v>
      </c>
      <c r="AY11" s="8">
        <f t="shared" si="23"/>
        <v>1664347.2600000005</v>
      </c>
      <c r="AZ11" s="6">
        <v>416086.82</v>
      </c>
      <c r="BA11" s="112">
        <f t="shared" si="24"/>
        <v>496615.86999999994</v>
      </c>
      <c r="BB11" s="6">
        <f t="shared" si="25"/>
        <v>1248260.4400000004</v>
      </c>
      <c r="BD11" s="6">
        <v>587043.16</v>
      </c>
      <c r="BE11" s="297">
        <f t="shared" si="26"/>
        <v>1248260.4400000004</v>
      </c>
      <c r="BF11" s="6">
        <v>416086.81</v>
      </c>
      <c r="BG11" s="112">
        <f t="shared" si="27"/>
        <v>170956.35000000003</v>
      </c>
      <c r="BH11" s="6">
        <f>+BE11-BF11</f>
        <v>832173.63000000035</v>
      </c>
    </row>
    <row r="12" spans="1:60" x14ac:dyDescent="0.35">
      <c r="A12" s="3" t="s">
        <v>10</v>
      </c>
      <c r="B12" s="6">
        <v>135491.57999999999</v>
      </c>
      <c r="C12" s="6">
        <v>6031779.7000000002</v>
      </c>
      <c r="D12" s="6">
        <v>135491.57999999999</v>
      </c>
      <c r="E12" s="112">
        <f t="shared" si="0"/>
        <v>0</v>
      </c>
      <c r="F12" s="8">
        <f t="shared" si="1"/>
        <v>5896288.1200000001</v>
      </c>
      <c r="H12" s="6">
        <v>971145.27</v>
      </c>
      <c r="I12" s="8">
        <f t="shared" si="2"/>
        <v>5896288.1200000001</v>
      </c>
      <c r="J12" s="6">
        <v>536026.18999999994</v>
      </c>
      <c r="K12" s="112">
        <f>+H12-J12</f>
        <v>435119.08000000007</v>
      </c>
      <c r="L12" s="6">
        <f t="shared" si="4"/>
        <v>5360261.93</v>
      </c>
      <c r="N12" s="6">
        <v>1057963.57</v>
      </c>
      <c r="O12" s="8">
        <f t="shared" si="5"/>
        <v>5360261.93</v>
      </c>
      <c r="P12" s="6">
        <v>536026.18999999994</v>
      </c>
      <c r="Q12" s="112">
        <f>+N12-P12</f>
        <v>521937.38000000012</v>
      </c>
      <c r="R12" s="6">
        <f t="shared" si="7"/>
        <v>4824235.74</v>
      </c>
      <c r="T12" s="6">
        <v>579322.94999999995</v>
      </c>
      <c r="U12" s="8">
        <f t="shared" si="8"/>
        <v>4824235.74</v>
      </c>
      <c r="V12" s="6">
        <v>536026.18999999994</v>
      </c>
      <c r="W12" s="112">
        <f>+T12-V12</f>
        <v>43296.760000000009</v>
      </c>
      <c r="X12" s="6">
        <f t="shared" si="10"/>
        <v>4288209.5500000007</v>
      </c>
      <c r="Z12" s="6">
        <v>1207062.25</v>
      </c>
      <c r="AA12" s="8">
        <f t="shared" si="11"/>
        <v>4288209.5500000007</v>
      </c>
      <c r="AB12" s="6">
        <v>536026.18999999994</v>
      </c>
      <c r="AC12" s="112">
        <f>+Z12-AB12</f>
        <v>671036.06000000006</v>
      </c>
      <c r="AD12" s="6">
        <f t="shared" si="13"/>
        <v>3752183.3600000008</v>
      </c>
      <c r="AF12" s="6">
        <v>1156542.98</v>
      </c>
      <c r="AG12" s="8">
        <f t="shared" si="14"/>
        <v>3752183.3600000008</v>
      </c>
      <c r="AH12" s="6">
        <v>536026.18999999994</v>
      </c>
      <c r="AI12" s="112">
        <f>+AF12-AH12</f>
        <v>620516.79</v>
      </c>
      <c r="AJ12" s="6">
        <f t="shared" si="16"/>
        <v>3216157.1700000009</v>
      </c>
      <c r="AL12" s="6">
        <v>698471.74</v>
      </c>
      <c r="AM12" s="8">
        <f t="shared" si="17"/>
        <v>3216157.1700000009</v>
      </c>
      <c r="AN12" s="6">
        <v>536026.19999999995</v>
      </c>
      <c r="AO12" s="112">
        <f>+AL12-AN12</f>
        <v>162445.54000000004</v>
      </c>
      <c r="AP12" s="6">
        <f t="shared" si="19"/>
        <v>2680130.9700000007</v>
      </c>
      <c r="AR12" s="6">
        <v>353765.98</v>
      </c>
      <c r="AS12" s="8">
        <f t="shared" si="20"/>
        <v>2680130.9700000007</v>
      </c>
      <c r="AT12" s="6">
        <v>353765.98</v>
      </c>
      <c r="AU12" s="112">
        <f>+AR12-AT12</f>
        <v>0</v>
      </c>
      <c r="AV12" s="6">
        <f t="shared" si="22"/>
        <v>2326364.9900000007</v>
      </c>
      <c r="AX12" s="6">
        <v>1229830.43</v>
      </c>
      <c r="AY12" s="8">
        <f t="shared" si="23"/>
        <v>2326364.9900000007</v>
      </c>
      <c r="AZ12" s="6">
        <v>581591.25</v>
      </c>
      <c r="BA12" s="112">
        <f>+AX12-AZ12</f>
        <v>648239.17999999993</v>
      </c>
      <c r="BB12" s="6">
        <f t="shared" si="25"/>
        <v>1744773.7400000007</v>
      </c>
      <c r="BD12" s="6">
        <v>557675.18999999994</v>
      </c>
      <c r="BE12" s="8">
        <f t="shared" si="26"/>
        <v>1744773.7400000007</v>
      </c>
      <c r="BF12" s="6">
        <v>557675.18999999994</v>
      </c>
      <c r="BG12" s="112">
        <f>+BD12-BF12</f>
        <v>0</v>
      </c>
      <c r="BH12" s="6">
        <f t="shared" si="28"/>
        <v>1187098.5500000007</v>
      </c>
    </row>
    <row r="13" spans="1:60" x14ac:dyDescent="0.35">
      <c r="A13" s="3" t="s">
        <v>11</v>
      </c>
      <c r="B13" s="6">
        <v>13147.1</v>
      </c>
      <c r="C13" s="6">
        <v>3522221.37</v>
      </c>
      <c r="D13" s="6">
        <v>13147.1</v>
      </c>
      <c r="E13" s="112">
        <f t="shared" si="0"/>
        <v>0</v>
      </c>
      <c r="F13" s="8">
        <f t="shared" si="1"/>
        <v>3509074.27</v>
      </c>
      <c r="H13" s="6">
        <v>592549.9</v>
      </c>
      <c r="I13" s="8">
        <f t="shared" si="2"/>
        <v>3509074.27</v>
      </c>
      <c r="J13" s="6">
        <v>319006.75</v>
      </c>
      <c r="K13" s="112">
        <f t="shared" si="3"/>
        <v>273543.15000000002</v>
      </c>
      <c r="L13" s="6">
        <f t="shared" si="4"/>
        <v>3190067.52</v>
      </c>
      <c r="N13" s="6">
        <v>729556.04</v>
      </c>
      <c r="O13" s="8">
        <f t="shared" si="5"/>
        <v>3190067.52</v>
      </c>
      <c r="P13" s="6">
        <v>319006.75</v>
      </c>
      <c r="Q13" s="112">
        <f t="shared" ref="Q13:Q18" si="29">+N13-P13</f>
        <v>410549.29000000004</v>
      </c>
      <c r="R13" s="6">
        <f t="shared" si="7"/>
        <v>2871060.77</v>
      </c>
      <c r="T13" s="6">
        <v>671586.31</v>
      </c>
      <c r="U13" s="8">
        <f t="shared" si="8"/>
        <v>2871060.77</v>
      </c>
      <c r="V13" s="6">
        <v>319006.75</v>
      </c>
      <c r="W13" s="112">
        <f t="shared" ref="W13:W18" si="30">+T13-V13</f>
        <v>352579.56000000006</v>
      </c>
      <c r="X13" s="6">
        <f t="shared" si="10"/>
        <v>2552054.02</v>
      </c>
      <c r="Z13" s="6">
        <v>1126858.08</v>
      </c>
      <c r="AA13" s="8">
        <f t="shared" si="11"/>
        <v>2552054.02</v>
      </c>
      <c r="AB13" s="6">
        <v>319006.75</v>
      </c>
      <c r="AC13" s="112">
        <f t="shared" ref="AC13:AC18" si="31">+Z13-AB13</f>
        <v>807851.33000000007</v>
      </c>
      <c r="AD13" s="6">
        <f t="shared" si="13"/>
        <v>2233047.27</v>
      </c>
      <c r="AF13" s="6">
        <v>639165.78</v>
      </c>
      <c r="AG13" s="8">
        <f t="shared" si="14"/>
        <v>2233047.27</v>
      </c>
      <c r="AH13" s="6">
        <v>319006.75</v>
      </c>
      <c r="AI13" s="112">
        <f t="shared" ref="AI13:AI18" si="32">+AF13-AH13</f>
        <v>320159.03000000003</v>
      </c>
      <c r="AJ13" s="6">
        <f t="shared" si="16"/>
        <v>1914040.52</v>
      </c>
      <c r="AL13" s="6">
        <v>491450.83</v>
      </c>
      <c r="AM13" s="8">
        <f t="shared" si="17"/>
        <v>1914040.52</v>
      </c>
      <c r="AN13" s="6">
        <v>319006.75</v>
      </c>
      <c r="AO13" s="112">
        <f t="shared" ref="AO13:AO18" si="33">+AL13-AN13</f>
        <v>172444.08000000002</v>
      </c>
      <c r="AP13" s="6">
        <f t="shared" si="19"/>
        <v>1595033.77</v>
      </c>
      <c r="AR13" s="6">
        <v>399881.89</v>
      </c>
      <c r="AS13" s="8">
        <f t="shared" si="20"/>
        <v>1595033.77</v>
      </c>
      <c r="AT13" s="6">
        <v>319006.75</v>
      </c>
      <c r="AU13" s="112">
        <f t="shared" ref="AU13:AU18" si="34">+AR13-AT13</f>
        <v>80875.140000000014</v>
      </c>
      <c r="AV13" s="6">
        <f t="shared" si="22"/>
        <v>1276027.02</v>
      </c>
      <c r="AX13" s="6">
        <v>1044245.79</v>
      </c>
      <c r="AY13" s="8">
        <f t="shared" si="23"/>
        <v>1276027.02</v>
      </c>
      <c r="AZ13" s="6">
        <v>319006.76</v>
      </c>
      <c r="BA13" s="112">
        <f t="shared" ref="BA13:BA18" si="35">+AX13-AZ13</f>
        <v>725239.03</v>
      </c>
      <c r="BB13" s="6">
        <f t="shared" si="25"/>
        <v>957020.26</v>
      </c>
      <c r="BD13" s="6">
        <v>427889.24</v>
      </c>
      <c r="BE13" s="8">
        <f t="shared" si="26"/>
        <v>957020.26</v>
      </c>
      <c r="BF13" s="6">
        <v>319006.75</v>
      </c>
      <c r="BG13" s="112">
        <f t="shared" ref="BG13:BG18" si="36">+BD13-BF13</f>
        <v>108882.48999999999</v>
      </c>
      <c r="BH13" s="6">
        <f t="shared" si="28"/>
        <v>638013.51</v>
      </c>
    </row>
    <row r="14" spans="1:60" x14ac:dyDescent="0.35">
      <c r="A14" s="3" t="s">
        <v>12</v>
      </c>
      <c r="B14" s="6">
        <v>36598.800000000003</v>
      </c>
      <c r="C14" s="6">
        <v>4175690.85</v>
      </c>
      <c r="D14" s="6">
        <v>36598.800000000003</v>
      </c>
      <c r="E14" s="112">
        <f t="shared" si="0"/>
        <v>0</v>
      </c>
      <c r="F14" s="8">
        <f t="shared" si="1"/>
        <v>4139092.0500000003</v>
      </c>
      <c r="H14" s="6">
        <v>1470306.08</v>
      </c>
      <c r="I14" s="8">
        <f t="shared" si="2"/>
        <v>4139092.0500000003</v>
      </c>
      <c r="J14" s="6">
        <v>376281.1</v>
      </c>
      <c r="K14" s="112">
        <f t="shared" si="3"/>
        <v>1094024.98</v>
      </c>
      <c r="L14" s="6">
        <f t="shared" si="4"/>
        <v>3762810.95</v>
      </c>
      <c r="N14" s="6">
        <v>902858.06</v>
      </c>
      <c r="O14" s="8">
        <f t="shared" si="5"/>
        <v>3762810.95</v>
      </c>
      <c r="P14" s="6">
        <v>376281.1</v>
      </c>
      <c r="Q14" s="112">
        <f t="shared" si="29"/>
        <v>526576.96000000008</v>
      </c>
      <c r="R14" s="6">
        <f t="shared" si="7"/>
        <v>3386529.85</v>
      </c>
      <c r="T14" s="6">
        <v>748440.13</v>
      </c>
      <c r="U14" s="8">
        <f t="shared" si="8"/>
        <v>3386529.85</v>
      </c>
      <c r="V14" s="6">
        <v>376281.09</v>
      </c>
      <c r="W14" s="112">
        <f t="shared" si="30"/>
        <v>372159.04</v>
      </c>
      <c r="X14" s="6">
        <f t="shared" si="10"/>
        <v>3010248.7600000002</v>
      </c>
      <c r="Z14" s="6">
        <v>1775837.56</v>
      </c>
      <c r="AA14" s="8">
        <f t="shared" si="11"/>
        <v>3010248.7600000002</v>
      </c>
      <c r="AB14" s="6">
        <v>376281.1</v>
      </c>
      <c r="AC14" s="112">
        <f t="shared" si="31"/>
        <v>1399556.46</v>
      </c>
      <c r="AD14" s="6">
        <f t="shared" si="13"/>
        <v>2633967.66</v>
      </c>
      <c r="AF14" s="6">
        <v>1006315.7</v>
      </c>
      <c r="AG14" s="8">
        <f t="shared" si="14"/>
        <v>2633967.66</v>
      </c>
      <c r="AH14" s="6">
        <v>376281.09</v>
      </c>
      <c r="AI14" s="112">
        <f t="shared" si="32"/>
        <v>630034.60999999987</v>
      </c>
      <c r="AJ14" s="6">
        <f t="shared" si="16"/>
        <v>2257686.5700000003</v>
      </c>
      <c r="AL14" s="6">
        <v>949121.64</v>
      </c>
      <c r="AM14" s="8">
        <f t="shared" si="17"/>
        <v>2257686.5700000003</v>
      </c>
      <c r="AN14" s="6">
        <v>376281.1</v>
      </c>
      <c r="AO14" s="112">
        <f t="shared" si="33"/>
        <v>572840.54</v>
      </c>
      <c r="AP14" s="6">
        <f t="shared" si="19"/>
        <v>1881405.4700000002</v>
      </c>
      <c r="AR14" s="6">
        <v>609292.68999999994</v>
      </c>
      <c r="AS14" s="8">
        <f t="shared" si="20"/>
        <v>1881405.4700000002</v>
      </c>
      <c r="AT14" s="6">
        <v>376281.09</v>
      </c>
      <c r="AU14" s="112">
        <f t="shared" si="34"/>
        <v>233011.59999999992</v>
      </c>
      <c r="AV14" s="6">
        <f t="shared" si="22"/>
        <v>1505124.3800000001</v>
      </c>
      <c r="AX14" s="6">
        <v>1931930.2</v>
      </c>
      <c r="AY14" s="8">
        <f t="shared" si="23"/>
        <v>1505124.3800000001</v>
      </c>
      <c r="AZ14" s="6">
        <v>376281.1</v>
      </c>
      <c r="BA14" s="112">
        <f t="shared" si="35"/>
        <v>1555649.1</v>
      </c>
      <c r="BB14" s="6">
        <f t="shared" si="25"/>
        <v>1128843.2800000003</v>
      </c>
      <c r="BD14" s="6">
        <v>829469.87</v>
      </c>
      <c r="BE14" s="8">
        <f t="shared" si="26"/>
        <v>1128843.2800000003</v>
      </c>
      <c r="BF14" s="6">
        <v>376281.09</v>
      </c>
      <c r="BG14" s="112">
        <f t="shared" si="36"/>
        <v>453188.77999999997</v>
      </c>
      <c r="BH14" s="6">
        <f t="shared" si="28"/>
        <v>752562.19000000018</v>
      </c>
    </row>
    <row r="15" spans="1:60" x14ac:dyDescent="0.35">
      <c r="A15" s="3" t="s">
        <v>13</v>
      </c>
      <c r="B15" s="6">
        <v>0</v>
      </c>
      <c r="C15" s="6">
        <v>1446662.65</v>
      </c>
      <c r="D15" s="6">
        <v>0</v>
      </c>
      <c r="E15" s="112">
        <f t="shared" si="0"/>
        <v>0</v>
      </c>
      <c r="F15" s="8">
        <f t="shared" si="1"/>
        <v>1446662.65</v>
      </c>
      <c r="H15" s="6">
        <v>230717.77</v>
      </c>
      <c r="I15" s="8">
        <f t="shared" si="2"/>
        <v>1446662.65</v>
      </c>
      <c r="J15" s="6">
        <v>131514.79</v>
      </c>
      <c r="K15" s="112">
        <f t="shared" si="3"/>
        <v>99202.979999999981</v>
      </c>
      <c r="L15" s="6">
        <f t="shared" si="4"/>
        <v>1315147.8599999999</v>
      </c>
      <c r="N15" s="6">
        <v>573122.06000000006</v>
      </c>
      <c r="O15" s="8">
        <f t="shared" si="5"/>
        <v>1315147.8599999999</v>
      </c>
      <c r="P15" s="6">
        <v>131514.79</v>
      </c>
      <c r="Q15" s="112">
        <f t="shared" si="29"/>
        <v>441607.27</v>
      </c>
      <c r="R15" s="6">
        <f t="shared" si="7"/>
        <v>1183633.0699999998</v>
      </c>
      <c r="T15" s="6">
        <v>300619.45</v>
      </c>
      <c r="U15" s="8">
        <f t="shared" si="8"/>
        <v>1183633.0699999998</v>
      </c>
      <c r="V15" s="6">
        <v>131514.79</v>
      </c>
      <c r="W15" s="112">
        <f t="shared" si="30"/>
        <v>169104.66</v>
      </c>
      <c r="X15" s="6">
        <f t="shared" si="10"/>
        <v>1052118.2799999998</v>
      </c>
      <c r="Z15" s="6">
        <v>466052.42</v>
      </c>
      <c r="AA15" s="8">
        <f t="shared" si="11"/>
        <v>1052118.2799999998</v>
      </c>
      <c r="AB15" s="6">
        <v>131514.79</v>
      </c>
      <c r="AC15" s="112">
        <f t="shared" si="31"/>
        <v>334537.63</v>
      </c>
      <c r="AD15" s="6">
        <f t="shared" si="13"/>
        <v>920603.48999999976</v>
      </c>
      <c r="AF15" s="6">
        <v>338982.25</v>
      </c>
      <c r="AG15" s="8">
        <f t="shared" si="14"/>
        <v>920603.48999999976</v>
      </c>
      <c r="AH15" s="6">
        <v>131514.78</v>
      </c>
      <c r="AI15" s="112">
        <f t="shared" si="32"/>
        <v>207467.47</v>
      </c>
      <c r="AJ15" s="6">
        <f t="shared" si="16"/>
        <v>789088.70999999973</v>
      </c>
      <c r="AL15" s="6">
        <v>392529.95</v>
      </c>
      <c r="AM15" s="8">
        <f t="shared" si="17"/>
        <v>789088.70999999973</v>
      </c>
      <c r="AN15" s="6">
        <v>131514.79</v>
      </c>
      <c r="AO15" s="112">
        <f t="shared" si="33"/>
        <v>261015.16</v>
      </c>
      <c r="AP15" s="6">
        <f t="shared" si="19"/>
        <v>657573.91999999969</v>
      </c>
      <c r="AR15" s="6">
        <v>389201.7</v>
      </c>
      <c r="AS15" s="8">
        <f t="shared" si="20"/>
        <v>657573.91999999969</v>
      </c>
      <c r="AT15" s="6">
        <v>131514.78</v>
      </c>
      <c r="AU15" s="112">
        <f t="shared" si="34"/>
        <v>257686.92</v>
      </c>
      <c r="AV15" s="6">
        <f t="shared" si="22"/>
        <v>526059.13999999966</v>
      </c>
      <c r="AX15" s="6">
        <v>148071.39000000001</v>
      </c>
      <c r="AY15" s="8">
        <f t="shared" si="23"/>
        <v>526059.13999999966</v>
      </c>
      <c r="AZ15" s="6">
        <v>131514.79</v>
      </c>
      <c r="BA15" s="112">
        <f t="shared" si="35"/>
        <v>16556.600000000006</v>
      </c>
      <c r="BB15" s="6">
        <f t="shared" si="25"/>
        <v>394544.34999999963</v>
      </c>
      <c r="BD15" s="6">
        <v>218649.8</v>
      </c>
      <c r="BE15" s="8">
        <f t="shared" si="26"/>
        <v>394544.34999999963</v>
      </c>
      <c r="BF15" s="6">
        <v>131514.78</v>
      </c>
      <c r="BG15" s="112">
        <f t="shared" si="36"/>
        <v>87135.01999999999</v>
      </c>
      <c r="BH15" s="6">
        <f t="shared" si="28"/>
        <v>263029.5699999996</v>
      </c>
    </row>
    <row r="16" spans="1:60" x14ac:dyDescent="0.35">
      <c r="A16" s="4" t="s">
        <v>14</v>
      </c>
      <c r="B16" s="6">
        <v>575931.42000000004</v>
      </c>
      <c r="C16" s="6">
        <v>3119200</v>
      </c>
      <c r="D16" s="6">
        <v>259933.33</v>
      </c>
      <c r="E16" s="112">
        <f t="shared" si="0"/>
        <v>315998.09000000008</v>
      </c>
      <c r="F16" s="8">
        <f t="shared" si="1"/>
        <v>2859266.67</v>
      </c>
      <c r="H16" s="6">
        <v>705486.22</v>
      </c>
      <c r="I16" s="8">
        <f t="shared" si="2"/>
        <v>2859266.67</v>
      </c>
      <c r="J16" s="6">
        <v>259933.33</v>
      </c>
      <c r="K16" s="112">
        <f t="shared" si="3"/>
        <v>445552.89</v>
      </c>
      <c r="L16" s="6">
        <f t="shared" si="4"/>
        <v>2599333.34</v>
      </c>
      <c r="N16" s="6">
        <v>682918.78</v>
      </c>
      <c r="O16" s="8">
        <f t="shared" si="5"/>
        <v>2599333.34</v>
      </c>
      <c r="P16" s="6">
        <v>259933.33</v>
      </c>
      <c r="Q16" s="112">
        <f t="shared" si="29"/>
        <v>422985.45000000007</v>
      </c>
      <c r="R16" s="6">
        <f t="shared" si="7"/>
        <v>2339400.0099999998</v>
      </c>
      <c r="T16" s="6">
        <v>654210.85</v>
      </c>
      <c r="U16" s="8">
        <f t="shared" si="8"/>
        <v>2339400.0099999998</v>
      </c>
      <c r="V16" s="6">
        <v>259933.33</v>
      </c>
      <c r="W16" s="112">
        <f t="shared" si="30"/>
        <v>394277.52</v>
      </c>
      <c r="X16" s="6">
        <f t="shared" si="10"/>
        <v>2079466.6799999997</v>
      </c>
      <c r="Z16" s="6">
        <v>590142.47</v>
      </c>
      <c r="AA16" s="8">
        <f t="shared" si="11"/>
        <v>2079466.6799999997</v>
      </c>
      <c r="AB16" s="6">
        <v>259933.34</v>
      </c>
      <c r="AC16" s="112">
        <f t="shared" si="31"/>
        <v>330209.13</v>
      </c>
      <c r="AD16" s="6">
        <f t="shared" si="13"/>
        <v>1819533.3399999996</v>
      </c>
      <c r="AF16" s="6">
        <v>1055660.43</v>
      </c>
      <c r="AG16" s="8">
        <f t="shared" si="14"/>
        <v>1819533.3399999996</v>
      </c>
      <c r="AH16" s="6">
        <v>259933.33</v>
      </c>
      <c r="AI16" s="112">
        <f t="shared" si="32"/>
        <v>795727.1</v>
      </c>
      <c r="AJ16" s="6">
        <f t="shared" si="16"/>
        <v>1559600.0099999995</v>
      </c>
      <c r="AL16" s="6">
        <v>888660.31</v>
      </c>
      <c r="AM16" s="8">
        <f t="shared" si="17"/>
        <v>1559600.0099999995</v>
      </c>
      <c r="AN16" s="6">
        <v>259933.34</v>
      </c>
      <c r="AO16" s="112">
        <f t="shared" si="33"/>
        <v>628726.97000000009</v>
      </c>
      <c r="AP16" s="6">
        <f t="shared" si="19"/>
        <v>1299666.6699999995</v>
      </c>
      <c r="AR16" s="6">
        <v>1019539.62</v>
      </c>
      <c r="AS16" s="8">
        <f t="shared" si="20"/>
        <v>1299666.6699999995</v>
      </c>
      <c r="AT16" s="6">
        <v>259933.33</v>
      </c>
      <c r="AU16" s="112">
        <f t="shared" si="34"/>
        <v>759606.29</v>
      </c>
      <c r="AV16" s="6">
        <f t="shared" si="22"/>
        <v>1039733.3399999995</v>
      </c>
      <c r="AX16" s="6">
        <v>933846.53</v>
      </c>
      <c r="AY16" s="8">
        <f t="shared" si="23"/>
        <v>1039733.3399999995</v>
      </c>
      <c r="AZ16" s="6">
        <v>259933.34</v>
      </c>
      <c r="BA16" s="112">
        <f t="shared" si="35"/>
        <v>673913.19000000006</v>
      </c>
      <c r="BB16" s="6">
        <f t="shared" si="25"/>
        <v>779799.99999999953</v>
      </c>
      <c r="BD16" s="6">
        <v>846450.42</v>
      </c>
      <c r="BE16" s="8">
        <f t="shared" si="26"/>
        <v>779799.99999999953</v>
      </c>
      <c r="BF16" s="6">
        <v>259933.33</v>
      </c>
      <c r="BG16" s="112">
        <f t="shared" si="36"/>
        <v>586517.09000000008</v>
      </c>
      <c r="BH16" s="6">
        <f t="shared" si="28"/>
        <v>519866.66999999958</v>
      </c>
    </row>
    <row r="17" spans="1:60" x14ac:dyDescent="0.35">
      <c r="A17" s="4" t="s">
        <v>15</v>
      </c>
      <c r="B17" s="6">
        <v>57704.71</v>
      </c>
      <c r="C17" s="6">
        <v>4490826.87</v>
      </c>
      <c r="D17" s="6">
        <v>57704.71</v>
      </c>
      <c r="E17" s="112">
        <f t="shared" si="0"/>
        <v>0</v>
      </c>
      <c r="F17" s="8">
        <f t="shared" si="1"/>
        <v>4433122.16</v>
      </c>
      <c r="H17" s="6">
        <v>375588.14</v>
      </c>
      <c r="I17" s="8">
        <f t="shared" si="2"/>
        <v>4433122.16</v>
      </c>
      <c r="J17" s="6">
        <v>375588.14</v>
      </c>
      <c r="K17" s="112">
        <f t="shared" si="3"/>
        <v>0</v>
      </c>
      <c r="L17" s="6">
        <f t="shared" si="4"/>
        <v>4057534.02</v>
      </c>
      <c r="N17" s="6">
        <v>670712.35</v>
      </c>
      <c r="O17" s="8">
        <f t="shared" si="5"/>
        <v>4057534.02</v>
      </c>
      <c r="P17" s="6">
        <v>405753.4</v>
      </c>
      <c r="Q17" s="112">
        <f t="shared" si="29"/>
        <v>264958.94999999995</v>
      </c>
      <c r="R17" s="6">
        <f t="shared" si="7"/>
        <v>3651780.62</v>
      </c>
      <c r="T17" s="6">
        <v>617213.28</v>
      </c>
      <c r="U17" s="8">
        <f t="shared" si="8"/>
        <v>3651780.62</v>
      </c>
      <c r="V17" s="6">
        <v>405753.4</v>
      </c>
      <c r="W17" s="112">
        <f t="shared" si="30"/>
        <v>211459.88</v>
      </c>
      <c r="X17" s="6">
        <f t="shared" si="10"/>
        <v>3246027.22</v>
      </c>
      <c r="Z17" s="6">
        <v>423429.55</v>
      </c>
      <c r="AA17" s="8">
        <f t="shared" si="11"/>
        <v>3246027.22</v>
      </c>
      <c r="AB17" s="6">
        <v>405753.4</v>
      </c>
      <c r="AC17" s="112">
        <f t="shared" si="31"/>
        <v>17676.149999999965</v>
      </c>
      <c r="AD17" s="6">
        <f t="shared" si="13"/>
        <v>2840273.8200000003</v>
      </c>
      <c r="AF17" s="6">
        <v>524035.33</v>
      </c>
      <c r="AG17" s="8">
        <f t="shared" si="14"/>
        <v>2840273.8200000003</v>
      </c>
      <c r="AH17" s="6">
        <v>405753.4</v>
      </c>
      <c r="AI17" s="112">
        <f t="shared" si="32"/>
        <v>118281.93</v>
      </c>
      <c r="AJ17" s="6">
        <f t="shared" si="16"/>
        <v>2434520.4200000004</v>
      </c>
      <c r="AL17" s="6">
        <v>253262.46</v>
      </c>
      <c r="AM17" s="8">
        <f t="shared" si="17"/>
        <v>2434520.4200000004</v>
      </c>
      <c r="AN17" s="6">
        <v>253262.46</v>
      </c>
      <c r="AO17" s="112">
        <f t="shared" si="33"/>
        <v>0</v>
      </c>
      <c r="AP17" s="6">
        <f t="shared" si="19"/>
        <v>2181257.9600000004</v>
      </c>
      <c r="AR17" s="6">
        <v>328897.56</v>
      </c>
      <c r="AS17" s="8">
        <f t="shared" si="20"/>
        <v>2181257.9600000004</v>
      </c>
      <c r="AT17" s="6">
        <v>328897.56</v>
      </c>
      <c r="AU17" s="112">
        <f t="shared" si="34"/>
        <v>0</v>
      </c>
      <c r="AV17" s="6">
        <f t="shared" si="22"/>
        <v>1852360.4000000004</v>
      </c>
      <c r="AX17" s="6">
        <v>296220.78000000003</v>
      </c>
      <c r="AY17" s="8">
        <f t="shared" si="23"/>
        <v>1852360.4000000004</v>
      </c>
      <c r="AZ17" s="6">
        <v>296220.78000000003</v>
      </c>
      <c r="BA17" s="112">
        <f t="shared" si="35"/>
        <v>0</v>
      </c>
      <c r="BB17" s="6">
        <f t="shared" si="25"/>
        <v>1556139.6200000003</v>
      </c>
      <c r="BD17" s="6">
        <v>626471.80000000005</v>
      </c>
      <c r="BE17" s="8">
        <f t="shared" si="26"/>
        <v>1556139.6200000003</v>
      </c>
      <c r="BF17" s="6">
        <v>518713.21</v>
      </c>
      <c r="BG17" s="112">
        <f t="shared" si="36"/>
        <v>107758.59000000003</v>
      </c>
      <c r="BH17" s="6">
        <f t="shared" si="28"/>
        <v>1037426.4100000004</v>
      </c>
    </row>
    <row r="18" spans="1:60" x14ac:dyDescent="0.35">
      <c r="A18" s="3" t="s">
        <v>16</v>
      </c>
      <c r="B18" s="6">
        <v>168417.75</v>
      </c>
      <c r="C18" s="6">
        <v>4317679.46</v>
      </c>
      <c r="D18" s="6">
        <v>168417.75</v>
      </c>
      <c r="E18" s="112">
        <f t="shared" si="0"/>
        <v>0</v>
      </c>
      <c r="F18" s="8">
        <f t="shared" si="1"/>
        <v>4149261.71</v>
      </c>
      <c r="H18" s="6">
        <v>330600.15999999997</v>
      </c>
      <c r="I18" s="8">
        <f t="shared" si="2"/>
        <v>4149261.71</v>
      </c>
      <c r="J18" s="6">
        <v>330600.15999999997</v>
      </c>
      <c r="K18" s="112">
        <f t="shared" si="3"/>
        <v>0</v>
      </c>
      <c r="L18" s="6">
        <f t="shared" si="4"/>
        <v>3818661.55</v>
      </c>
      <c r="N18" s="6">
        <v>374581.05</v>
      </c>
      <c r="O18" s="8">
        <f t="shared" si="5"/>
        <v>3818661.55</v>
      </c>
      <c r="P18" s="6">
        <v>374581.05</v>
      </c>
      <c r="Q18" s="112">
        <f t="shared" si="29"/>
        <v>0</v>
      </c>
      <c r="R18" s="6">
        <f t="shared" si="7"/>
        <v>3444080.5</v>
      </c>
      <c r="T18" s="6">
        <v>556924.32999999996</v>
      </c>
      <c r="U18" s="8">
        <f t="shared" si="8"/>
        <v>3444080.5</v>
      </c>
      <c r="V18" s="6">
        <v>382675.61</v>
      </c>
      <c r="W18" s="112">
        <f t="shared" si="30"/>
        <v>174248.71999999997</v>
      </c>
      <c r="X18" s="6">
        <f t="shared" si="10"/>
        <v>3061404.89</v>
      </c>
      <c r="Z18" s="6">
        <v>457954.4</v>
      </c>
      <c r="AA18" s="8">
        <f t="shared" si="11"/>
        <v>3061404.89</v>
      </c>
      <c r="AB18" s="6">
        <v>382675.61</v>
      </c>
      <c r="AC18" s="112">
        <f t="shared" si="31"/>
        <v>75278.790000000037</v>
      </c>
      <c r="AD18" s="6">
        <f t="shared" si="13"/>
        <v>2678729.2800000003</v>
      </c>
      <c r="AF18" s="6">
        <v>353997.47</v>
      </c>
      <c r="AG18" s="8">
        <f t="shared" si="14"/>
        <v>2678729.2800000003</v>
      </c>
      <c r="AH18" s="6">
        <v>353997.47</v>
      </c>
      <c r="AI18" s="112">
        <f t="shared" si="32"/>
        <v>0</v>
      </c>
      <c r="AJ18" s="6">
        <f t="shared" si="16"/>
        <v>2324731.8100000005</v>
      </c>
      <c r="AL18" s="6">
        <v>512272.58</v>
      </c>
      <c r="AM18" s="8">
        <f t="shared" si="17"/>
        <v>2324731.8100000005</v>
      </c>
      <c r="AN18" s="6">
        <v>387455.3</v>
      </c>
      <c r="AO18" s="112">
        <f t="shared" si="33"/>
        <v>124817.28000000003</v>
      </c>
      <c r="AP18" s="6">
        <f t="shared" si="19"/>
        <v>1937276.5100000005</v>
      </c>
      <c r="AR18" s="6">
        <v>348208.94</v>
      </c>
      <c r="AS18" s="8">
        <f t="shared" si="20"/>
        <v>1937276.5100000005</v>
      </c>
      <c r="AT18" s="6">
        <v>348208.94</v>
      </c>
      <c r="AU18" s="112">
        <f t="shared" si="34"/>
        <v>0</v>
      </c>
      <c r="AV18" s="6">
        <f t="shared" si="22"/>
        <v>1589067.5700000005</v>
      </c>
      <c r="AX18" s="6">
        <v>440975.38</v>
      </c>
      <c r="AY18" s="8">
        <f t="shared" si="23"/>
        <v>1589067.5700000005</v>
      </c>
      <c r="AZ18" s="6">
        <v>397266.89</v>
      </c>
      <c r="BA18" s="112">
        <f t="shared" si="35"/>
        <v>43708.489999999991</v>
      </c>
      <c r="BB18" s="6">
        <f t="shared" si="25"/>
        <v>1191800.6800000006</v>
      </c>
      <c r="BD18" s="6">
        <v>503079.4</v>
      </c>
      <c r="BE18" s="8">
        <f t="shared" si="26"/>
        <v>1191800.6800000006</v>
      </c>
      <c r="BF18" s="6">
        <v>397266.89</v>
      </c>
      <c r="BG18" s="112">
        <f t="shared" si="36"/>
        <v>105812.51000000001</v>
      </c>
      <c r="BH18" s="6">
        <f t="shared" si="28"/>
        <v>794533.79000000062</v>
      </c>
    </row>
    <row r="19" spans="1:60" s="11" customFormat="1" x14ac:dyDescent="0.35">
      <c r="B19" s="12">
        <f>SUM(B3:B18)</f>
        <v>6284699.5799999991</v>
      </c>
      <c r="C19" s="12">
        <f t="shared" ref="C19:F19" si="37">SUM(C3:C18)</f>
        <v>237421800.14000005</v>
      </c>
      <c r="D19" s="12">
        <f t="shared" si="37"/>
        <v>5578200.6700000009</v>
      </c>
      <c r="E19" s="113">
        <f t="shared" si="37"/>
        <v>706498.91000000015</v>
      </c>
      <c r="F19" s="13">
        <f t="shared" si="37"/>
        <v>231843599.47</v>
      </c>
      <c r="H19" s="14">
        <f>SUM(H3:H18)</f>
        <v>37114132.159999996</v>
      </c>
      <c r="I19" s="15">
        <f t="shared" ref="I19:L19" si="38">SUM(I3:I18)</f>
        <v>231843599.47</v>
      </c>
      <c r="J19" s="14">
        <f t="shared" si="38"/>
        <v>20927814.579999998</v>
      </c>
      <c r="K19" s="113">
        <f t="shared" si="38"/>
        <v>16186317.580000004</v>
      </c>
      <c r="L19" s="14">
        <f t="shared" si="38"/>
        <v>210915784.89000002</v>
      </c>
      <c r="N19" s="14">
        <f>SUM(N3:N18)</f>
        <v>40124688.010000005</v>
      </c>
      <c r="O19" s="15">
        <f t="shared" ref="O19" si="39">SUM(O3:O18)</f>
        <v>210915784.89000002</v>
      </c>
      <c r="P19" s="14">
        <f t="shared" ref="P19" si="40">SUM(P3:P18)</f>
        <v>20709815.25</v>
      </c>
      <c r="Q19" s="113">
        <f t="shared" ref="Q19" si="41">SUM(Q3:Q18)</f>
        <v>19414872.759999994</v>
      </c>
      <c r="R19" s="14">
        <f t="shared" ref="R19" si="42">SUM(R3:R18)</f>
        <v>190205969.64000002</v>
      </c>
      <c r="T19" s="14">
        <f>SUM(T3:T18)</f>
        <v>45748652.860000007</v>
      </c>
      <c r="U19" s="15">
        <f t="shared" ref="U19:X19" si="43">SUM(U3:U18)</f>
        <v>190205969.64000002</v>
      </c>
      <c r="V19" s="14">
        <f t="shared" si="43"/>
        <v>21133996.619999997</v>
      </c>
      <c r="W19" s="113">
        <f t="shared" si="43"/>
        <v>24614656.239999998</v>
      </c>
      <c r="X19" s="14">
        <f t="shared" si="43"/>
        <v>169071973.02000001</v>
      </c>
      <c r="Z19" s="14">
        <f>SUM(Z3:Z18)</f>
        <v>43441930.36999999</v>
      </c>
      <c r="AA19" s="15">
        <f t="shared" ref="AA19:AD19" si="44">SUM(AA3:AA18)</f>
        <v>169071973.02000001</v>
      </c>
      <c r="AB19" s="14">
        <f t="shared" si="44"/>
        <v>21133996.640000001</v>
      </c>
      <c r="AC19" s="113">
        <f t="shared" si="44"/>
        <v>22307933.729999997</v>
      </c>
      <c r="AD19" s="14">
        <f t="shared" si="44"/>
        <v>147937976.38000005</v>
      </c>
      <c r="AF19" s="14">
        <f>SUM(AF3:AF18)</f>
        <v>39275585.710000001</v>
      </c>
      <c r="AG19" s="15">
        <f t="shared" ref="AG19:AJ19" si="45">SUM(AG3:AG18)</f>
        <v>147937976.38000005</v>
      </c>
      <c r="AH19" s="14">
        <f t="shared" si="45"/>
        <v>21074626.709999997</v>
      </c>
      <c r="AI19" s="113">
        <f t="shared" si="45"/>
        <v>18200959.000000004</v>
      </c>
      <c r="AJ19" s="14">
        <f t="shared" si="45"/>
        <v>126863349.67</v>
      </c>
      <c r="AL19" s="14">
        <f>SUM(AL3:AL18)</f>
        <v>40432445.180000007</v>
      </c>
      <c r="AM19" s="15">
        <f t="shared" ref="AM19:AP19" si="46">SUM(AM3:AM18)</f>
        <v>126863349.67</v>
      </c>
      <c r="AN19" s="14">
        <f t="shared" si="46"/>
        <v>20991400.699999999</v>
      </c>
      <c r="AO19" s="113">
        <f t="shared" si="46"/>
        <v>19441044.48</v>
      </c>
      <c r="AP19" s="14">
        <f t="shared" si="46"/>
        <v>105871948.97</v>
      </c>
      <c r="AR19" s="14">
        <f>SUM(AR3:AR18)</f>
        <v>38402597.429999992</v>
      </c>
      <c r="AS19" s="15">
        <f t="shared" ref="AS19:AV19" si="47">SUM(AS3:AS18)</f>
        <v>105871948.97</v>
      </c>
      <c r="AT19" s="14">
        <f t="shared" si="47"/>
        <v>20845529.149999999</v>
      </c>
      <c r="AU19" s="113">
        <f t="shared" si="47"/>
        <v>17557068.280000005</v>
      </c>
      <c r="AV19" s="14">
        <f t="shared" si="47"/>
        <v>85026419.820000038</v>
      </c>
      <c r="AX19" s="14">
        <f>SUM(AX3:AX18)</f>
        <v>41886452.780000001</v>
      </c>
      <c r="AY19" s="15">
        <f t="shared" ref="AY19:BB19" si="48">SUM(AY3:AY18)</f>
        <v>85026419.820000038</v>
      </c>
      <c r="AZ19" s="14">
        <f t="shared" si="48"/>
        <v>21089735.680000003</v>
      </c>
      <c r="BA19" s="113">
        <f t="shared" si="48"/>
        <v>20796717.100000001</v>
      </c>
      <c r="BB19" s="14">
        <f t="shared" si="48"/>
        <v>63936684.140000008</v>
      </c>
      <c r="BD19" s="14">
        <f>SUM(BD3:BD18)</f>
        <v>43185710.129999995</v>
      </c>
      <c r="BE19" s="15">
        <f t="shared" ref="BE19:BH19" si="49">SUM(BE3:BE18)</f>
        <v>63936684.140000008</v>
      </c>
      <c r="BF19" s="14">
        <f t="shared" si="49"/>
        <v>21118931.600000001</v>
      </c>
      <c r="BG19" s="113">
        <f t="shared" si="49"/>
        <v>22066778.530000005</v>
      </c>
      <c r="BH19" s="14">
        <f t="shared" si="49"/>
        <v>42817752.540000021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33" sqref="Q33"/>
    </sheetView>
  </sheetViews>
  <sheetFormatPr defaultRowHeight="21" x14ac:dyDescent="0.35"/>
  <cols>
    <col min="1" max="2" width="9" style="32"/>
    <col min="3" max="3" width="21.5" style="32" customWidth="1"/>
    <col min="4" max="4" width="13.625" style="32" hidden="1" customWidth="1"/>
    <col min="5" max="5" width="33.5" style="32" hidden="1" customWidth="1"/>
    <col min="6" max="6" width="9" style="32"/>
    <col min="7" max="8" width="9" style="33"/>
    <col min="9" max="10" width="10.125" style="18" bestFit="1" customWidth="1"/>
    <col min="11" max="16384" width="9" style="18"/>
  </cols>
  <sheetData>
    <row r="1" spans="1:16" x14ac:dyDescent="0.35">
      <c r="A1" s="16" t="s">
        <v>33</v>
      </c>
      <c r="B1" s="16" t="s">
        <v>34</v>
      </c>
      <c r="C1" s="16" t="s">
        <v>35</v>
      </c>
      <c r="D1" s="16" t="s">
        <v>36</v>
      </c>
      <c r="E1" s="16" t="s">
        <v>37</v>
      </c>
      <c r="F1" s="17" t="s">
        <v>38</v>
      </c>
      <c r="G1" s="84" t="s">
        <v>39</v>
      </c>
      <c r="H1" s="85"/>
    </row>
    <row r="2" spans="1:16" ht="22.5" x14ac:dyDescent="0.35">
      <c r="A2" s="19"/>
      <c r="B2" s="19"/>
      <c r="C2" s="19"/>
      <c r="D2" s="46" t="s">
        <v>235</v>
      </c>
      <c r="E2" s="19"/>
      <c r="F2" s="17"/>
      <c r="G2" s="20" t="s">
        <v>40</v>
      </c>
      <c r="H2" s="20" t="s">
        <v>41</v>
      </c>
      <c r="I2" s="20" t="s">
        <v>181</v>
      </c>
      <c r="J2" s="20" t="s">
        <v>191</v>
      </c>
      <c r="K2" s="86" t="s">
        <v>226</v>
      </c>
      <c r="L2" s="86" t="s">
        <v>249</v>
      </c>
      <c r="M2" s="86" t="s">
        <v>256</v>
      </c>
      <c r="N2" s="86" t="s">
        <v>258</v>
      </c>
      <c r="O2" s="86" t="s">
        <v>276</v>
      </c>
      <c r="P2" s="86" t="s">
        <v>277</v>
      </c>
    </row>
    <row r="3" spans="1:16" hidden="1" x14ac:dyDescent="0.35">
      <c r="A3" s="21" t="s">
        <v>42</v>
      </c>
      <c r="B3" s="22" t="s">
        <v>43</v>
      </c>
      <c r="C3" s="22" t="s">
        <v>44</v>
      </c>
      <c r="D3" s="22" t="s">
        <v>45</v>
      </c>
      <c r="E3" s="22" t="s">
        <v>46</v>
      </c>
      <c r="F3" s="23">
        <v>1.1000000000000001</v>
      </c>
      <c r="G3" s="20"/>
      <c r="H3" s="20"/>
      <c r="I3" s="87"/>
      <c r="J3" s="87"/>
      <c r="K3" s="87"/>
      <c r="L3" s="87"/>
    </row>
    <row r="4" spans="1:16" ht="38.25" hidden="1" x14ac:dyDescent="0.35">
      <c r="A4" s="24"/>
      <c r="B4" s="25" t="s">
        <v>47</v>
      </c>
      <c r="C4" s="25" t="s">
        <v>48</v>
      </c>
      <c r="D4" s="25" t="s">
        <v>45</v>
      </c>
      <c r="E4" s="25" t="s">
        <v>49</v>
      </c>
      <c r="F4" s="23">
        <v>1.2</v>
      </c>
      <c r="G4" s="20"/>
      <c r="H4" s="20"/>
      <c r="I4" s="87"/>
      <c r="J4" s="87"/>
      <c r="K4" s="87"/>
      <c r="L4" s="87"/>
    </row>
    <row r="5" spans="1:16" ht="38.25" hidden="1" x14ac:dyDescent="0.35">
      <c r="A5" s="24"/>
      <c r="B5" s="25" t="s">
        <v>50</v>
      </c>
      <c r="C5" s="25" t="s">
        <v>51</v>
      </c>
      <c r="D5" s="25" t="s">
        <v>45</v>
      </c>
      <c r="E5" s="25" t="s">
        <v>49</v>
      </c>
      <c r="F5" s="23">
        <v>1.1000000000000001</v>
      </c>
      <c r="G5" s="20"/>
      <c r="H5" s="20"/>
      <c r="I5" s="87"/>
      <c r="J5" s="87"/>
      <c r="K5" s="87"/>
      <c r="L5" s="87"/>
    </row>
    <row r="6" spans="1:16" ht="38.25" hidden="1" x14ac:dyDescent="0.35">
      <c r="A6" s="24"/>
      <c r="B6" s="25" t="s">
        <v>52</v>
      </c>
      <c r="C6" s="25" t="s">
        <v>53</v>
      </c>
      <c r="D6" s="25" t="s">
        <v>45</v>
      </c>
      <c r="E6" s="25" t="s">
        <v>49</v>
      </c>
      <c r="F6" s="23">
        <v>1.1000000000000001</v>
      </c>
      <c r="G6" s="20"/>
      <c r="H6" s="20"/>
      <c r="I6" s="87"/>
      <c r="J6" s="87"/>
      <c r="K6" s="87"/>
      <c r="L6" s="87"/>
    </row>
    <row r="7" spans="1:16" ht="38.25" hidden="1" x14ac:dyDescent="0.35">
      <c r="A7" s="24"/>
      <c r="B7" s="25" t="s">
        <v>54</v>
      </c>
      <c r="C7" s="25" t="s">
        <v>55</v>
      </c>
      <c r="D7" s="25" t="s">
        <v>45</v>
      </c>
      <c r="E7" s="25" t="s">
        <v>49</v>
      </c>
      <c r="F7" s="23">
        <v>1.1500000000000001</v>
      </c>
      <c r="G7" s="20"/>
      <c r="H7" s="20"/>
      <c r="I7" s="87"/>
      <c r="J7" s="87"/>
      <c r="K7" s="87"/>
      <c r="L7" s="87"/>
    </row>
    <row r="8" spans="1:16" ht="38.25" hidden="1" x14ac:dyDescent="0.35">
      <c r="A8" s="24"/>
      <c r="B8" s="25" t="s">
        <v>56</v>
      </c>
      <c r="C8" s="25" t="s">
        <v>57</v>
      </c>
      <c r="D8" s="25" t="s">
        <v>45</v>
      </c>
      <c r="E8" s="25" t="s">
        <v>49</v>
      </c>
      <c r="F8" s="23">
        <v>1.1500000000000001</v>
      </c>
      <c r="G8" s="20"/>
      <c r="H8" s="20"/>
      <c r="I8" s="87"/>
      <c r="J8" s="87"/>
      <c r="K8" s="87"/>
      <c r="L8" s="87"/>
    </row>
    <row r="9" spans="1:16" hidden="1" x14ac:dyDescent="0.35">
      <c r="A9" s="24"/>
      <c r="B9" s="25" t="s">
        <v>58</v>
      </c>
      <c r="C9" s="25" t="s">
        <v>59</v>
      </c>
      <c r="D9" s="25" t="s">
        <v>60</v>
      </c>
      <c r="E9" s="25" t="s">
        <v>61</v>
      </c>
      <c r="F9" s="23">
        <v>1</v>
      </c>
      <c r="G9" s="20"/>
      <c r="H9" s="20"/>
      <c r="I9" s="87"/>
      <c r="J9" s="87"/>
      <c r="K9" s="87"/>
      <c r="L9" s="87"/>
    </row>
    <row r="10" spans="1:16" hidden="1" x14ac:dyDescent="0.35">
      <c r="A10" s="24"/>
      <c r="B10" s="25" t="s">
        <v>62</v>
      </c>
      <c r="C10" s="25" t="s">
        <v>63</v>
      </c>
      <c r="D10" s="25" t="s">
        <v>60</v>
      </c>
      <c r="E10" s="25" t="s">
        <v>61</v>
      </c>
      <c r="F10" s="23">
        <v>1</v>
      </c>
      <c r="G10" s="20"/>
      <c r="H10" s="20"/>
      <c r="I10" s="87"/>
      <c r="J10" s="87"/>
      <c r="K10" s="87"/>
      <c r="L10" s="87"/>
    </row>
    <row r="11" spans="1:16" ht="57" hidden="1" x14ac:dyDescent="0.35">
      <c r="A11" s="24"/>
      <c r="B11" s="25" t="s">
        <v>64</v>
      </c>
      <c r="C11" s="25" t="s">
        <v>65</v>
      </c>
      <c r="D11" s="25" t="s">
        <v>60</v>
      </c>
      <c r="E11" s="25" t="s">
        <v>61</v>
      </c>
      <c r="F11" s="23">
        <v>1</v>
      </c>
      <c r="G11" s="20"/>
      <c r="H11" s="20"/>
      <c r="I11" s="87"/>
      <c r="J11" s="87"/>
      <c r="K11" s="87"/>
      <c r="L11" s="87"/>
    </row>
    <row r="12" spans="1:16" ht="57" hidden="1" x14ac:dyDescent="0.35">
      <c r="A12" s="24"/>
      <c r="B12" s="25" t="s">
        <v>66</v>
      </c>
      <c r="C12" s="25" t="s">
        <v>67</v>
      </c>
      <c r="D12" s="25" t="s">
        <v>68</v>
      </c>
      <c r="E12" s="25" t="s">
        <v>69</v>
      </c>
      <c r="F12" s="23">
        <v>1</v>
      </c>
      <c r="G12" s="20"/>
      <c r="H12" s="20"/>
      <c r="I12" s="87"/>
      <c r="J12" s="87"/>
      <c r="K12" s="87"/>
      <c r="L12" s="87"/>
    </row>
    <row r="13" spans="1:16" ht="38.25" hidden="1" x14ac:dyDescent="0.35">
      <c r="A13" s="24"/>
      <c r="B13" s="25" t="s">
        <v>70</v>
      </c>
      <c r="C13" s="25" t="s">
        <v>71</v>
      </c>
      <c r="D13" s="25" t="s">
        <v>45</v>
      </c>
      <c r="E13" s="25" t="s">
        <v>49</v>
      </c>
      <c r="F13" s="23">
        <v>1.5</v>
      </c>
      <c r="G13" s="20"/>
      <c r="H13" s="20"/>
      <c r="I13" s="87"/>
      <c r="J13" s="87"/>
      <c r="K13" s="87"/>
      <c r="L13" s="87"/>
    </row>
    <row r="14" spans="1:16" hidden="1" x14ac:dyDescent="0.35">
      <c r="A14" s="26" t="s">
        <v>72</v>
      </c>
      <c r="B14" s="27"/>
      <c r="C14" s="27"/>
      <c r="D14" s="27"/>
      <c r="E14" s="27"/>
      <c r="F14" s="28"/>
      <c r="G14" s="20"/>
      <c r="H14" s="20"/>
      <c r="I14" s="87"/>
      <c r="J14" s="87"/>
      <c r="K14" s="87"/>
      <c r="L14" s="87"/>
    </row>
    <row r="15" spans="1:16" hidden="1" x14ac:dyDescent="0.35">
      <c r="A15" s="30" t="s">
        <v>73</v>
      </c>
      <c r="B15" s="25" t="s">
        <v>74</v>
      </c>
      <c r="C15" s="25" t="s">
        <v>75</v>
      </c>
      <c r="D15" s="25" t="s">
        <v>45</v>
      </c>
      <c r="E15" s="25" t="s">
        <v>46</v>
      </c>
      <c r="F15" s="23">
        <v>1.1000000000000001</v>
      </c>
      <c r="G15" s="20"/>
      <c r="H15" s="20"/>
      <c r="I15" s="87"/>
      <c r="J15" s="87"/>
      <c r="K15" s="87"/>
      <c r="L15" s="87"/>
    </row>
    <row r="16" spans="1:16" ht="38.25" hidden="1" x14ac:dyDescent="0.35">
      <c r="A16" s="24"/>
      <c r="B16" s="25" t="s">
        <v>76</v>
      </c>
      <c r="C16" s="25" t="s">
        <v>77</v>
      </c>
      <c r="D16" s="25" t="s">
        <v>45</v>
      </c>
      <c r="E16" s="25" t="s">
        <v>49</v>
      </c>
      <c r="F16" s="23">
        <v>1.1000000000000001</v>
      </c>
      <c r="G16" s="20"/>
      <c r="H16" s="20"/>
      <c r="I16" s="87"/>
      <c r="J16" s="87"/>
      <c r="K16" s="87"/>
      <c r="L16" s="87"/>
    </row>
    <row r="17" spans="1:16" ht="38.25" hidden="1" x14ac:dyDescent="0.35">
      <c r="A17" s="24"/>
      <c r="B17" s="25" t="s">
        <v>78</v>
      </c>
      <c r="C17" s="25" t="s">
        <v>79</v>
      </c>
      <c r="D17" s="25" t="s">
        <v>45</v>
      </c>
      <c r="E17" s="25" t="s">
        <v>49</v>
      </c>
      <c r="F17" s="23">
        <v>1.1000000000000001</v>
      </c>
      <c r="G17" s="20"/>
      <c r="H17" s="20"/>
      <c r="I17" s="87"/>
      <c r="J17" s="87"/>
      <c r="K17" s="87"/>
      <c r="L17" s="87"/>
    </row>
    <row r="18" spans="1:16" ht="38.25" hidden="1" x14ac:dyDescent="0.35">
      <c r="A18" s="24"/>
      <c r="B18" s="25" t="s">
        <v>80</v>
      </c>
      <c r="C18" s="25" t="s">
        <v>81</v>
      </c>
      <c r="D18" s="25" t="s">
        <v>45</v>
      </c>
      <c r="E18" s="25" t="s">
        <v>49</v>
      </c>
      <c r="F18" s="23">
        <v>1.2</v>
      </c>
      <c r="G18" s="20"/>
      <c r="H18" s="20"/>
      <c r="I18" s="87"/>
      <c r="J18" s="87"/>
      <c r="K18" s="87"/>
      <c r="L18" s="87"/>
    </row>
    <row r="19" spans="1:16" ht="38.25" hidden="1" x14ac:dyDescent="0.35">
      <c r="A19" s="24"/>
      <c r="B19" s="25" t="s">
        <v>82</v>
      </c>
      <c r="C19" s="25" t="s">
        <v>83</v>
      </c>
      <c r="D19" s="25" t="s">
        <v>45</v>
      </c>
      <c r="E19" s="25" t="s">
        <v>49</v>
      </c>
      <c r="F19" s="23">
        <v>1.25</v>
      </c>
      <c r="G19" s="20"/>
      <c r="H19" s="20"/>
      <c r="I19" s="87"/>
      <c r="J19" s="87"/>
      <c r="K19" s="87"/>
      <c r="L19" s="87"/>
    </row>
    <row r="20" spans="1:16" ht="38.25" hidden="1" x14ac:dyDescent="0.35">
      <c r="A20" s="24"/>
      <c r="B20" s="25" t="s">
        <v>84</v>
      </c>
      <c r="C20" s="25" t="s">
        <v>85</v>
      </c>
      <c r="D20" s="25" t="s">
        <v>45</v>
      </c>
      <c r="E20" s="25" t="s">
        <v>49</v>
      </c>
      <c r="F20" s="23">
        <v>1.3</v>
      </c>
      <c r="G20" s="20"/>
      <c r="H20" s="20"/>
      <c r="I20" s="87"/>
      <c r="J20" s="87"/>
      <c r="K20" s="87"/>
      <c r="L20" s="87"/>
    </row>
    <row r="21" spans="1:16" ht="38.25" hidden="1" x14ac:dyDescent="0.35">
      <c r="A21" s="24"/>
      <c r="B21" s="25" t="s">
        <v>86</v>
      </c>
      <c r="C21" s="25" t="s">
        <v>87</v>
      </c>
      <c r="D21" s="25" t="s">
        <v>45</v>
      </c>
      <c r="E21" s="25" t="s">
        <v>49</v>
      </c>
      <c r="F21" s="23">
        <v>1.1000000000000001</v>
      </c>
      <c r="G21" s="20"/>
      <c r="H21" s="20"/>
      <c r="I21" s="87"/>
      <c r="J21" s="87"/>
      <c r="K21" s="87"/>
      <c r="L21" s="87"/>
    </row>
    <row r="22" spans="1:16" ht="38.25" hidden="1" x14ac:dyDescent="0.35">
      <c r="A22" s="24"/>
      <c r="B22" s="25" t="s">
        <v>88</v>
      </c>
      <c r="C22" s="25" t="s">
        <v>89</v>
      </c>
      <c r="D22" s="25" t="s">
        <v>45</v>
      </c>
      <c r="E22" s="25" t="s">
        <v>49</v>
      </c>
      <c r="F22" s="23">
        <v>1.3</v>
      </c>
      <c r="G22" s="20"/>
      <c r="H22" s="20"/>
      <c r="I22" s="87"/>
      <c r="J22" s="87"/>
      <c r="K22" s="87"/>
      <c r="L22" s="87"/>
    </row>
    <row r="23" spans="1:16" hidden="1" x14ac:dyDescent="0.35">
      <c r="A23" s="24"/>
      <c r="B23" s="25" t="s">
        <v>90</v>
      </c>
      <c r="C23" s="25" t="s">
        <v>91</v>
      </c>
      <c r="D23" s="25" t="s">
        <v>92</v>
      </c>
      <c r="E23" s="25" t="s">
        <v>93</v>
      </c>
      <c r="F23" s="23">
        <v>1</v>
      </c>
      <c r="G23" s="20"/>
      <c r="H23" s="20"/>
      <c r="I23" s="87"/>
      <c r="J23" s="87"/>
      <c r="K23" s="87"/>
      <c r="L23" s="87"/>
    </row>
    <row r="24" spans="1:16" hidden="1" x14ac:dyDescent="0.35">
      <c r="A24" s="24"/>
      <c r="B24" s="25" t="s">
        <v>94</v>
      </c>
      <c r="C24" s="31" t="s">
        <v>95</v>
      </c>
      <c r="D24" s="25" t="s">
        <v>60</v>
      </c>
      <c r="E24" s="25" t="s">
        <v>96</v>
      </c>
      <c r="F24" s="23">
        <v>1</v>
      </c>
      <c r="G24" s="20"/>
      <c r="H24" s="20"/>
      <c r="I24" s="87"/>
      <c r="J24" s="87"/>
      <c r="K24" s="87"/>
      <c r="L24" s="87"/>
    </row>
    <row r="25" spans="1:16" hidden="1" x14ac:dyDescent="0.35">
      <c r="A25" s="24"/>
      <c r="B25" s="25" t="s">
        <v>97</v>
      </c>
      <c r="C25" s="31" t="s">
        <v>98</v>
      </c>
      <c r="D25" s="25" t="s">
        <v>68</v>
      </c>
      <c r="E25" s="25" t="s">
        <v>69</v>
      </c>
      <c r="F25" s="23">
        <v>1</v>
      </c>
      <c r="G25" s="20"/>
      <c r="H25" s="20"/>
      <c r="I25" s="87"/>
      <c r="J25" s="87"/>
      <c r="K25" s="87"/>
      <c r="L25" s="87"/>
    </row>
    <row r="26" spans="1:16" ht="38.25" hidden="1" x14ac:dyDescent="0.35">
      <c r="A26" s="24"/>
      <c r="B26" s="25" t="s">
        <v>99</v>
      </c>
      <c r="C26" s="31" t="s">
        <v>100</v>
      </c>
      <c r="D26" s="25" t="s">
        <v>60</v>
      </c>
      <c r="E26" s="25" t="s">
        <v>61</v>
      </c>
      <c r="F26" s="23">
        <v>1</v>
      </c>
      <c r="G26" s="20"/>
      <c r="H26" s="20"/>
      <c r="I26" s="87"/>
      <c r="J26" s="87"/>
      <c r="K26" s="87"/>
      <c r="L26" s="87"/>
    </row>
    <row r="27" spans="1:16" hidden="1" x14ac:dyDescent="0.35">
      <c r="A27" s="26" t="s">
        <v>101</v>
      </c>
      <c r="B27" s="27"/>
      <c r="C27" s="27"/>
      <c r="D27" s="27"/>
      <c r="E27" s="27"/>
      <c r="F27" s="28"/>
      <c r="G27" s="29"/>
      <c r="H27" s="29"/>
      <c r="I27" s="87"/>
      <c r="J27" s="87"/>
      <c r="K27" s="87"/>
      <c r="L27" s="87"/>
    </row>
    <row r="28" spans="1:16" s="219" customFormat="1" ht="18.75" x14ac:dyDescent="0.3">
      <c r="A28" s="30" t="s">
        <v>102</v>
      </c>
      <c r="B28" s="25" t="s">
        <v>103</v>
      </c>
      <c r="C28" s="25" t="s">
        <v>104</v>
      </c>
      <c r="D28" s="25" t="s">
        <v>45</v>
      </c>
      <c r="E28" s="25" t="s">
        <v>105</v>
      </c>
      <c r="F28" s="23">
        <v>1.1000000000000001</v>
      </c>
      <c r="G28" s="214">
        <v>6260.54</v>
      </c>
      <c r="H28" s="214">
        <v>5691.4000000000005</v>
      </c>
      <c r="I28" s="215">
        <v>7338.1</v>
      </c>
      <c r="J28" s="216" t="s">
        <v>188</v>
      </c>
      <c r="K28" s="217">
        <v>8214.7999999999993</v>
      </c>
      <c r="L28" s="218" t="s">
        <v>241</v>
      </c>
      <c r="M28" s="216" t="s">
        <v>250</v>
      </c>
      <c r="N28" s="258" t="s">
        <v>265</v>
      </c>
      <c r="O28" s="290" t="s">
        <v>285</v>
      </c>
      <c r="P28" s="290" t="s">
        <v>280</v>
      </c>
    </row>
    <row r="29" spans="1:16" s="219" customFormat="1" ht="18.75" x14ac:dyDescent="0.3">
      <c r="A29" s="24"/>
      <c r="B29" s="78" t="s">
        <v>106</v>
      </c>
      <c r="C29" s="78" t="s">
        <v>107</v>
      </c>
      <c r="D29" s="78" t="s">
        <v>45</v>
      </c>
      <c r="E29" s="78" t="s">
        <v>46</v>
      </c>
      <c r="F29" s="75">
        <v>1.1500000000000001</v>
      </c>
      <c r="G29" s="220">
        <v>6549.2500000000009</v>
      </c>
      <c r="H29" s="220">
        <v>5950.1</v>
      </c>
      <c r="I29" s="221">
        <v>7671.65</v>
      </c>
      <c r="J29" s="222" t="s">
        <v>193</v>
      </c>
      <c r="K29" s="222" t="s">
        <v>220</v>
      </c>
      <c r="L29" s="223" t="s">
        <v>243</v>
      </c>
      <c r="M29" s="260" t="s">
        <v>257</v>
      </c>
      <c r="N29" s="260" t="s">
        <v>260</v>
      </c>
      <c r="O29" s="291" t="s">
        <v>281</v>
      </c>
      <c r="P29" s="291" t="s">
        <v>291</v>
      </c>
    </row>
    <row r="30" spans="1:16" s="219" customFormat="1" ht="21.75" customHeight="1" x14ac:dyDescent="0.3">
      <c r="A30" s="24"/>
      <c r="B30" s="25" t="s">
        <v>108</v>
      </c>
      <c r="C30" s="25" t="s">
        <v>109</v>
      </c>
      <c r="D30" s="25" t="s">
        <v>45</v>
      </c>
      <c r="E30" s="25" t="s">
        <v>49</v>
      </c>
      <c r="F30" s="23">
        <v>1.3</v>
      </c>
      <c r="G30" s="214">
        <v>7403.5</v>
      </c>
      <c r="H30" s="214">
        <v>6726.2</v>
      </c>
      <c r="I30" s="215">
        <v>8672.2999999999993</v>
      </c>
      <c r="J30" s="216" t="s">
        <v>185</v>
      </c>
      <c r="K30" s="216" t="s">
        <v>221</v>
      </c>
      <c r="L30" s="218" t="s">
        <v>245</v>
      </c>
      <c r="M30" s="216" t="s">
        <v>251</v>
      </c>
      <c r="N30" s="219" t="s">
        <v>262</v>
      </c>
      <c r="O30" s="290" t="s">
        <v>287</v>
      </c>
      <c r="P30" s="290" t="s">
        <v>283</v>
      </c>
    </row>
    <row r="31" spans="1:16" s="219" customFormat="1" ht="24" customHeight="1" x14ac:dyDescent="0.3">
      <c r="A31" s="24"/>
      <c r="B31" s="25" t="s">
        <v>110</v>
      </c>
      <c r="C31" s="25" t="s">
        <v>111</v>
      </c>
      <c r="D31" s="25" t="s">
        <v>45</v>
      </c>
      <c r="E31" s="25" t="s">
        <v>49</v>
      </c>
      <c r="F31" s="23">
        <v>1.3</v>
      </c>
      <c r="G31" s="214">
        <v>7403.5</v>
      </c>
      <c r="H31" s="214">
        <v>6726.2</v>
      </c>
      <c r="I31" s="215">
        <v>8672.2999999999993</v>
      </c>
      <c r="J31" s="216" t="s">
        <v>185</v>
      </c>
      <c r="K31" s="216" t="s">
        <v>221</v>
      </c>
      <c r="L31" s="218" t="s">
        <v>245</v>
      </c>
      <c r="M31" s="216" t="s">
        <v>251</v>
      </c>
      <c r="N31" s="219" t="s">
        <v>262</v>
      </c>
      <c r="O31" s="325" t="str">
        <f>+'RW. ในเขต'!AS6</f>
        <v>8,074.30</v>
      </c>
      <c r="P31" s="325" t="str">
        <f>+'RW. ในเขต'!AX6</f>
        <v>8,971.30</v>
      </c>
    </row>
    <row r="32" spans="1:16" s="219" customFormat="1" ht="24" customHeight="1" x14ac:dyDescent="0.3">
      <c r="A32" s="24"/>
      <c r="B32" s="77" t="s">
        <v>112</v>
      </c>
      <c r="C32" s="77" t="s">
        <v>113</v>
      </c>
      <c r="D32" s="77" t="s">
        <v>45</v>
      </c>
      <c r="E32" s="77" t="s">
        <v>49</v>
      </c>
      <c r="F32" s="76">
        <v>1.35</v>
      </c>
      <c r="G32" s="224">
        <v>7688.2500000000009</v>
      </c>
      <c r="H32" s="224">
        <v>6984.9000000000005</v>
      </c>
      <c r="I32" s="225">
        <v>9005.85</v>
      </c>
      <c r="J32" s="226" t="s">
        <v>186</v>
      </c>
      <c r="K32" s="226" t="s">
        <v>227</v>
      </c>
      <c r="L32" s="227" t="s">
        <v>244</v>
      </c>
      <c r="M32" s="261" t="s">
        <v>253</v>
      </c>
      <c r="N32" s="261" t="s">
        <v>261</v>
      </c>
      <c r="O32" s="291" t="s">
        <v>286</v>
      </c>
      <c r="P32" s="291" t="s">
        <v>282</v>
      </c>
    </row>
    <row r="33" spans="1:16" s="219" customFormat="1" ht="20.25" customHeight="1" x14ac:dyDescent="0.3">
      <c r="A33" s="24"/>
      <c r="B33" s="77" t="s">
        <v>114</v>
      </c>
      <c r="C33" s="77" t="s">
        <v>115</v>
      </c>
      <c r="D33" s="77" t="s">
        <v>45</v>
      </c>
      <c r="E33" s="77" t="s">
        <v>49</v>
      </c>
      <c r="F33" s="76">
        <v>1.35</v>
      </c>
      <c r="G33" s="224">
        <v>7688.2500000000009</v>
      </c>
      <c r="H33" s="224">
        <v>6984.9000000000005</v>
      </c>
      <c r="I33" s="225">
        <v>9005.85</v>
      </c>
      <c r="J33" s="226" t="s">
        <v>186</v>
      </c>
      <c r="K33" s="226" t="s">
        <v>227</v>
      </c>
      <c r="L33" s="227" t="s">
        <v>244</v>
      </c>
      <c r="M33" s="262" t="s">
        <v>253</v>
      </c>
      <c r="N33" s="269" t="s">
        <v>261</v>
      </c>
      <c r="O33" s="291" t="s">
        <v>286</v>
      </c>
      <c r="P33" s="291" t="s">
        <v>282</v>
      </c>
    </row>
    <row r="34" spans="1:16" s="219" customFormat="1" ht="23.25" customHeight="1" x14ac:dyDescent="0.3">
      <c r="A34" s="24"/>
      <c r="B34" s="78" t="s">
        <v>116</v>
      </c>
      <c r="C34" s="78" t="s">
        <v>117</v>
      </c>
      <c r="D34" s="78" t="s">
        <v>45</v>
      </c>
      <c r="E34" s="78" t="s">
        <v>49</v>
      </c>
      <c r="F34" s="75">
        <v>1.1500000000000001</v>
      </c>
      <c r="G34" s="220">
        <v>6549.2500000000009</v>
      </c>
      <c r="H34" s="220">
        <v>5950.1</v>
      </c>
      <c r="I34" s="222" t="s">
        <v>179</v>
      </c>
      <c r="J34" s="222" t="s">
        <v>193</v>
      </c>
      <c r="K34" s="222" t="s">
        <v>220</v>
      </c>
      <c r="L34" s="223" t="s">
        <v>243</v>
      </c>
      <c r="M34" s="263" t="s">
        <v>257</v>
      </c>
      <c r="N34" s="263" t="s">
        <v>260</v>
      </c>
      <c r="O34" s="292" t="s">
        <v>281</v>
      </c>
      <c r="P34" s="292" t="s">
        <v>291</v>
      </c>
    </row>
    <row r="35" spans="1:16" s="219" customFormat="1" ht="24.75" customHeight="1" x14ac:dyDescent="0.3">
      <c r="A35" s="24"/>
      <c r="B35" s="25" t="s">
        <v>118</v>
      </c>
      <c r="C35" s="25" t="s">
        <v>119</v>
      </c>
      <c r="D35" s="25" t="s">
        <v>45</v>
      </c>
      <c r="E35" s="25" t="s">
        <v>49</v>
      </c>
      <c r="F35" s="23">
        <v>1.3</v>
      </c>
      <c r="G35" s="214">
        <v>7403.5</v>
      </c>
      <c r="H35" s="214">
        <v>6726.2</v>
      </c>
      <c r="I35" s="215">
        <v>8672.2999999999993</v>
      </c>
      <c r="J35" s="216" t="s">
        <v>185</v>
      </c>
      <c r="K35" s="216" t="s">
        <v>221</v>
      </c>
      <c r="L35" s="218" t="s">
        <v>245</v>
      </c>
      <c r="M35" s="216" t="s">
        <v>251</v>
      </c>
      <c r="N35" s="259" t="s">
        <v>262</v>
      </c>
      <c r="O35" s="290" t="s">
        <v>287</v>
      </c>
      <c r="P35" s="290" t="s">
        <v>283</v>
      </c>
    </row>
    <row r="36" spans="1:16" s="219" customFormat="1" ht="24" customHeight="1" x14ac:dyDescent="0.3">
      <c r="A36" s="24"/>
      <c r="B36" s="25" t="s">
        <v>120</v>
      </c>
      <c r="C36" s="25" t="s">
        <v>121</v>
      </c>
      <c r="D36" s="25" t="s">
        <v>45</v>
      </c>
      <c r="E36" s="25" t="s">
        <v>49</v>
      </c>
      <c r="F36" s="23">
        <v>1.3</v>
      </c>
      <c r="G36" s="214">
        <v>7403.5</v>
      </c>
      <c r="H36" s="214">
        <v>6726.2</v>
      </c>
      <c r="I36" s="215">
        <v>8672.2999999999993</v>
      </c>
      <c r="J36" s="216" t="s">
        <v>185</v>
      </c>
      <c r="K36" s="216" t="s">
        <v>221</v>
      </c>
      <c r="L36" s="218" t="s">
        <v>245</v>
      </c>
      <c r="M36" s="216" t="s">
        <v>251</v>
      </c>
      <c r="N36" s="258" t="s">
        <v>262</v>
      </c>
      <c r="O36" s="290" t="s">
        <v>287</v>
      </c>
      <c r="P36" s="290" t="s">
        <v>283</v>
      </c>
    </row>
    <row r="37" spans="1:16" s="219" customFormat="1" ht="24.75" customHeight="1" x14ac:dyDescent="0.3">
      <c r="A37" s="24"/>
      <c r="B37" s="25" t="s">
        <v>122</v>
      </c>
      <c r="C37" s="25" t="s">
        <v>123</v>
      </c>
      <c r="D37" s="25" t="s">
        <v>45</v>
      </c>
      <c r="E37" s="25" t="s">
        <v>49</v>
      </c>
      <c r="F37" s="23">
        <v>1.3</v>
      </c>
      <c r="G37" s="214">
        <v>7403.5</v>
      </c>
      <c r="H37" s="214">
        <v>6726.2</v>
      </c>
      <c r="I37" s="215">
        <v>8672.2999999999993</v>
      </c>
      <c r="J37" s="216" t="s">
        <v>185</v>
      </c>
      <c r="K37" s="216" t="s">
        <v>221</v>
      </c>
      <c r="L37" s="218" t="s">
        <v>245</v>
      </c>
      <c r="M37" s="216" t="s">
        <v>251</v>
      </c>
      <c r="N37" s="258" t="s">
        <v>262</v>
      </c>
      <c r="O37" s="290" t="s">
        <v>287</v>
      </c>
      <c r="P37" s="290" t="s">
        <v>283</v>
      </c>
    </row>
    <row r="38" spans="1:16" s="219" customFormat="1" ht="24.75" customHeight="1" x14ac:dyDescent="0.3">
      <c r="A38" s="24"/>
      <c r="B38" s="25" t="s">
        <v>124</v>
      </c>
      <c r="C38" s="25" t="s">
        <v>125</v>
      </c>
      <c r="D38" s="25" t="s">
        <v>45</v>
      </c>
      <c r="E38" s="25" t="s">
        <v>49</v>
      </c>
      <c r="F38" s="23">
        <v>1.3</v>
      </c>
      <c r="G38" s="214">
        <v>7403.5</v>
      </c>
      <c r="H38" s="214">
        <v>6726.2</v>
      </c>
      <c r="I38" s="215">
        <v>8672.2999999999993</v>
      </c>
      <c r="J38" s="216" t="s">
        <v>185</v>
      </c>
      <c r="K38" s="216" t="s">
        <v>221</v>
      </c>
      <c r="L38" s="218" t="s">
        <v>245</v>
      </c>
      <c r="M38" s="259" t="s">
        <v>251</v>
      </c>
      <c r="N38" s="259" t="s">
        <v>262</v>
      </c>
      <c r="O38" s="290" t="s">
        <v>287</v>
      </c>
      <c r="P38" s="290" t="s">
        <v>283</v>
      </c>
    </row>
    <row r="39" spans="1:16" s="219" customFormat="1" ht="21" customHeight="1" x14ac:dyDescent="0.3">
      <c r="A39" s="24"/>
      <c r="B39" s="125" t="s">
        <v>126</v>
      </c>
      <c r="C39" s="125" t="s">
        <v>127</v>
      </c>
      <c r="D39" s="125" t="s">
        <v>45</v>
      </c>
      <c r="E39" s="125" t="s">
        <v>49</v>
      </c>
      <c r="F39" s="126">
        <v>1.2</v>
      </c>
      <c r="G39" s="228">
        <v>6834</v>
      </c>
      <c r="H39" s="228">
        <v>6208.8</v>
      </c>
      <c r="I39" s="229">
        <v>9005.85</v>
      </c>
      <c r="J39" s="230" t="s">
        <v>195</v>
      </c>
      <c r="K39" s="230" t="s">
        <v>228</v>
      </c>
      <c r="L39" s="231" t="s">
        <v>246</v>
      </c>
      <c r="M39" s="230" t="s">
        <v>252</v>
      </c>
      <c r="N39" s="264" t="s">
        <v>261</v>
      </c>
      <c r="O39" s="293" t="s">
        <v>292</v>
      </c>
      <c r="P39" s="293" t="s">
        <v>293</v>
      </c>
    </row>
    <row r="40" spans="1:16" s="219" customFormat="1" ht="21.75" customHeight="1" x14ac:dyDescent="0.3">
      <c r="A40" s="24"/>
      <c r="B40" s="77" t="s">
        <v>128</v>
      </c>
      <c r="C40" s="77" t="s">
        <v>129</v>
      </c>
      <c r="D40" s="77" t="s">
        <v>45</v>
      </c>
      <c r="E40" s="77" t="s">
        <v>49</v>
      </c>
      <c r="F40" s="76">
        <v>1.35</v>
      </c>
      <c r="G40" s="224">
        <v>7688.2500000000009</v>
      </c>
      <c r="H40" s="224">
        <v>6984.9000000000005</v>
      </c>
      <c r="I40" s="232">
        <v>9005.85</v>
      </c>
      <c r="J40" s="226" t="s">
        <v>186</v>
      </c>
      <c r="K40" s="226" t="s">
        <v>227</v>
      </c>
      <c r="L40" s="227" t="s">
        <v>244</v>
      </c>
      <c r="M40" s="226" t="s">
        <v>253</v>
      </c>
      <c r="N40" s="265" t="s">
        <v>261</v>
      </c>
      <c r="O40" s="291" t="s">
        <v>286</v>
      </c>
      <c r="P40" s="291" t="s">
        <v>282</v>
      </c>
    </row>
    <row r="41" spans="1:16" s="219" customFormat="1" ht="22.5" customHeight="1" x14ac:dyDescent="0.3">
      <c r="A41" s="24"/>
      <c r="B41" s="129" t="s">
        <v>130</v>
      </c>
      <c r="C41" s="129" t="s">
        <v>131</v>
      </c>
      <c r="D41" s="129" t="s">
        <v>45</v>
      </c>
      <c r="E41" s="129" t="s">
        <v>49</v>
      </c>
      <c r="F41" s="130">
        <v>1.25</v>
      </c>
      <c r="G41" s="233">
        <v>7118.75</v>
      </c>
      <c r="H41" s="233">
        <v>6467.5</v>
      </c>
      <c r="I41" s="234">
        <v>8338.75</v>
      </c>
      <c r="J41" s="235" t="s">
        <v>187</v>
      </c>
      <c r="K41" s="235" t="s">
        <v>222</v>
      </c>
      <c r="L41" s="236" t="s">
        <v>247</v>
      </c>
      <c r="M41" s="235" t="s">
        <v>254</v>
      </c>
      <c r="N41" s="266" t="s">
        <v>263</v>
      </c>
      <c r="O41" s="294" t="s">
        <v>289</v>
      </c>
      <c r="P41" s="294" t="s">
        <v>290</v>
      </c>
    </row>
    <row r="42" spans="1:16" s="219" customFormat="1" ht="23.25" customHeight="1" x14ac:dyDescent="0.3">
      <c r="A42" s="24"/>
      <c r="B42" s="77" t="s">
        <v>132</v>
      </c>
      <c r="C42" s="77" t="s">
        <v>133</v>
      </c>
      <c r="D42" s="77" t="s">
        <v>45</v>
      </c>
      <c r="E42" s="77" t="s">
        <v>49</v>
      </c>
      <c r="F42" s="76">
        <v>1.35</v>
      </c>
      <c r="G42" s="224">
        <v>7688.2500000000009</v>
      </c>
      <c r="H42" s="224">
        <v>6984.9000000000005</v>
      </c>
      <c r="I42" s="225">
        <v>9339.4</v>
      </c>
      <c r="J42" s="226" t="s">
        <v>186</v>
      </c>
      <c r="K42" s="226" t="s">
        <v>227</v>
      </c>
      <c r="L42" s="227" t="s">
        <v>244</v>
      </c>
      <c r="M42" s="226" t="s">
        <v>253</v>
      </c>
      <c r="N42" s="267" t="s">
        <v>261</v>
      </c>
      <c r="O42" s="291" t="s">
        <v>286</v>
      </c>
      <c r="P42" s="291" t="s">
        <v>282</v>
      </c>
    </row>
    <row r="43" spans="1:16" s="219" customFormat="1" ht="20.25" customHeight="1" x14ac:dyDescent="0.3">
      <c r="A43" s="24"/>
      <c r="B43" s="127" t="s">
        <v>134</v>
      </c>
      <c r="C43" s="127" t="s">
        <v>135</v>
      </c>
      <c r="D43" s="127" t="s">
        <v>45</v>
      </c>
      <c r="E43" s="127" t="s">
        <v>49</v>
      </c>
      <c r="F43" s="128">
        <v>1.4000000000000001</v>
      </c>
      <c r="G43" s="237">
        <v>7973.0000000000009</v>
      </c>
      <c r="H43" s="237">
        <v>7243.6</v>
      </c>
      <c r="I43" s="238">
        <v>9339.4</v>
      </c>
      <c r="J43" s="239" t="s">
        <v>189</v>
      </c>
      <c r="K43" s="239" t="s">
        <v>223</v>
      </c>
      <c r="L43" s="240" t="s">
        <v>248</v>
      </c>
      <c r="M43" s="239" t="s">
        <v>255</v>
      </c>
      <c r="N43" s="268" t="s">
        <v>264</v>
      </c>
      <c r="O43" s="295" t="s">
        <v>288</v>
      </c>
      <c r="P43" s="295" t="s">
        <v>284</v>
      </c>
    </row>
  </sheetData>
  <pageMargins left="0.15748031496062992" right="0.1574803149606299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1"/>
  <sheetViews>
    <sheetView zoomScale="90" zoomScaleNormal="90" workbookViewId="0">
      <pane xSplit="2" ySplit="4" topLeftCell="AI5" activePane="bottomRight" state="frozen"/>
      <selection pane="topRight" activeCell="B1" sqref="B1"/>
      <selection pane="bottomLeft" activeCell="A5" sqref="A5"/>
      <selection pane="bottomRight" activeCell="AO28" sqref="AO28"/>
    </sheetView>
  </sheetViews>
  <sheetFormatPr defaultRowHeight="22.5" x14ac:dyDescent="0.35"/>
  <cols>
    <col min="1" max="1" width="9" style="46"/>
    <col min="2" max="2" width="8.125" style="46" customWidth="1"/>
    <col min="3" max="3" width="8.5" style="46" bestFit="1" customWidth="1"/>
    <col min="4" max="4" width="10.125" style="46" bestFit="1" customWidth="1"/>
    <col min="5" max="5" width="9.875" style="50" bestFit="1" customWidth="1"/>
    <col min="6" max="6" width="12.625" style="46" bestFit="1" customWidth="1"/>
    <col min="7" max="7" width="6.75" style="46" customWidth="1"/>
    <col min="8" max="8" width="8.5" style="46" bestFit="1" customWidth="1"/>
    <col min="9" max="9" width="10.5" style="46" bestFit="1" customWidth="1"/>
    <col min="10" max="10" width="12.625" style="50" bestFit="1" customWidth="1"/>
    <col min="11" max="11" width="13.75" style="46" bestFit="1" customWidth="1"/>
    <col min="12" max="12" width="7.5" style="46" customWidth="1"/>
    <col min="13" max="13" width="8.5" style="46" bestFit="1" customWidth="1"/>
    <col min="14" max="14" width="10.125" style="46" bestFit="1" customWidth="1"/>
    <col min="15" max="15" width="9.875" style="50" bestFit="1" customWidth="1"/>
    <col min="16" max="16" width="13.375" style="46" customWidth="1"/>
    <col min="17" max="17" width="6.875" style="46" customWidth="1"/>
    <col min="18" max="18" width="9" style="46"/>
    <col min="19" max="19" width="10.125" style="46" bestFit="1" customWidth="1"/>
    <col min="20" max="20" width="12.625" style="50" bestFit="1" customWidth="1"/>
    <col min="21" max="22" width="13.75" style="46" bestFit="1" customWidth="1"/>
    <col min="23" max="25" width="9" style="46"/>
    <col min="26" max="26" width="13.75" style="46" bestFit="1" customWidth="1"/>
    <col min="27" max="28" width="9" style="46"/>
    <col min="29" max="29" width="10.125" style="46" bestFit="1" customWidth="1"/>
    <col min="30" max="30" width="9.125" style="46" bestFit="1" customWidth="1"/>
    <col min="31" max="31" width="13.75" style="46" bestFit="1" customWidth="1"/>
    <col min="32" max="34" width="9" style="46"/>
    <col min="35" max="35" width="9.125" style="46" bestFit="1" customWidth="1"/>
    <col min="36" max="36" width="13.75" style="46" bestFit="1" customWidth="1"/>
    <col min="37" max="39" width="9" style="46"/>
    <col min="40" max="40" width="9.125" style="46" bestFit="1" customWidth="1"/>
    <col min="41" max="41" width="13.75" style="46" bestFit="1" customWidth="1"/>
    <col min="42" max="42" width="8.25" style="46" customWidth="1"/>
    <col min="43" max="16384" width="9" style="46"/>
  </cols>
  <sheetData>
    <row r="1" spans="1:51" x14ac:dyDescent="0.35">
      <c r="B1" s="46" t="s">
        <v>236</v>
      </c>
    </row>
    <row r="2" spans="1:51" x14ac:dyDescent="0.35">
      <c r="B2" s="46" t="s">
        <v>235</v>
      </c>
      <c r="K2" s="50"/>
      <c r="V2" s="83"/>
    </row>
    <row r="3" spans="1:51" x14ac:dyDescent="0.35">
      <c r="B3" s="34"/>
      <c r="C3" s="35"/>
      <c r="D3" s="298" t="s">
        <v>153</v>
      </c>
      <c r="E3" s="299"/>
      <c r="F3" s="309"/>
      <c r="G3" s="45"/>
      <c r="H3" s="35"/>
      <c r="I3" s="298" t="s">
        <v>152</v>
      </c>
      <c r="J3" s="299"/>
      <c r="K3" s="309"/>
      <c r="L3" s="45"/>
      <c r="M3" s="35"/>
      <c r="N3" s="298" t="s">
        <v>154</v>
      </c>
      <c r="O3" s="299"/>
      <c r="P3" s="309"/>
      <c r="Q3" s="45"/>
      <c r="R3" s="35"/>
      <c r="S3" s="298" t="s">
        <v>184</v>
      </c>
      <c r="T3" s="299"/>
      <c r="U3" s="309"/>
      <c r="V3" s="45"/>
      <c r="W3" s="35"/>
      <c r="X3" s="298" t="s">
        <v>219</v>
      </c>
      <c r="Y3" s="299"/>
      <c r="Z3" s="299"/>
      <c r="AA3" s="117"/>
      <c r="AB3" s="88"/>
      <c r="AC3" s="319" t="s">
        <v>239</v>
      </c>
      <c r="AD3" s="319"/>
      <c r="AE3" s="319"/>
      <c r="AF3" s="117"/>
      <c r="AG3" s="88"/>
      <c r="AH3" s="319" t="s">
        <v>240</v>
      </c>
      <c r="AI3" s="319"/>
      <c r="AJ3" s="319"/>
      <c r="AK3" s="241"/>
      <c r="AL3" s="88"/>
      <c r="AM3" s="319" t="s">
        <v>259</v>
      </c>
      <c r="AN3" s="319"/>
      <c r="AO3" s="319"/>
      <c r="AP3" s="289"/>
      <c r="AQ3" s="88"/>
      <c r="AR3" s="319" t="s">
        <v>278</v>
      </c>
      <c r="AS3" s="319"/>
      <c r="AT3" s="319"/>
      <c r="AU3" s="289"/>
      <c r="AV3" s="88"/>
      <c r="AW3" s="319" t="s">
        <v>279</v>
      </c>
      <c r="AX3" s="319"/>
      <c r="AY3" s="319"/>
    </row>
    <row r="4" spans="1:51" ht="23.25" thickBot="1" x14ac:dyDescent="0.4">
      <c r="B4" s="34" t="s">
        <v>137</v>
      </c>
      <c r="C4" s="34" t="s">
        <v>150</v>
      </c>
      <c r="D4" s="34" t="s">
        <v>136</v>
      </c>
      <c r="E4" s="82" t="s">
        <v>149</v>
      </c>
      <c r="F4" s="37" t="s">
        <v>151</v>
      </c>
      <c r="G4" s="36"/>
      <c r="H4" s="34" t="s">
        <v>150</v>
      </c>
      <c r="I4" s="34" t="s">
        <v>136</v>
      </c>
      <c r="J4" s="82" t="s">
        <v>149</v>
      </c>
      <c r="K4" s="37" t="s">
        <v>151</v>
      </c>
      <c r="L4" s="36"/>
      <c r="M4" s="34" t="s">
        <v>150</v>
      </c>
      <c r="N4" s="34" t="s">
        <v>136</v>
      </c>
      <c r="O4" s="82" t="s">
        <v>149</v>
      </c>
      <c r="P4" s="37" t="s">
        <v>151</v>
      </c>
      <c r="Q4" s="36"/>
      <c r="R4" s="34" t="s">
        <v>150</v>
      </c>
      <c r="S4" s="34" t="s">
        <v>136</v>
      </c>
      <c r="T4" s="82" t="s">
        <v>149</v>
      </c>
      <c r="U4" s="37" t="s">
        <v>151</v>
      </c>
      <c r="V4" s="36"/>
      <c r="W4" s="34" t="s">
        <v>150</v>
      </c>
      <c r="X4" s="34" t="s">
        <v>136</v>
      </c>
      <c r="Y4" s="52" t="s">
        <v>149</v>
      </c>
      <c r="Z4" s="36" t="s">
        <v>151</v>
      </c>
      <c r="AA4" s="88"/>
      <c r="AB4" s="88" t="s">
        <v>150</v>
      </c>
      <c r="AC4" s="88" t="s">
        <v>136</v>
      </c>
      <c r="AD4" s="118" t="s">
        <v>149</v>
      </c>
      <c r="AE4" s="88" t="s">
        <v>151</v>
      </c>
      <c r="AF4" s="88"/>
      <c r="AG4" s="88" t="s">
        <v>150</v>
      </c>
      <c r="AH4" s="88" t="s">
        <v>136</v>
      </c>
      <c r="AI4" s="118" t="s">
        <v>149</v>
      </c>
      <c r="AJ4" s="88" t="s">
        <v>151</v>
      </c>
      <c r="AK4" s="88"/>
      <c r="AL4" s="88" t="s">
        <v>150</v>
      </c>
      <c r="AM4" s="88" t="s">
        <v>136</v>
      </c>
      <c r="AN4" s="118" t="s">
        <v>149</v>
      </c>
      <c r="AO4" s="88" t="s">
        <v>151</v>
      </c>
      <c r="AP4" s="88"/>
      <c r="AQ4" s="88" t="s">
        <v>150</v>
      </c>
      <c r="AR4" s="88" t="s">
        <v>136</v>
      </c>
      <c r="AS4" s="118" t="s">
        <v>149</v>
      </c>
      <c r="AT4" s="88" t="s">
        <v>151</v>
      </c>
      <c r="AU4" s="88"/>
      <c r="AV4" s="88" t="s">
        <v>150</v>
      </c>
      <c r="AW4" s="88" t="s">
        <v>136</v>
      </c>
      <c r="AX4" s="118" t="s">
        <v>149</v>
      </c>
      <c r="AY4" s="88" t="s">
        <v>151</v>
      </c>
    </row>
    <row r="5" spans="1:51" x14ac:dyDescent="0.35">
      <c r="A5" s="303" t="s">
        <v>196</v>
      </c>
      <c r="B5" s="36">
        <v>10660</v>
      </c>
      <c r="C5" s="34" t="s">
        <v>138</v>
      </c>
      <c r="D5" s="34">
        <v>48</v>
      </c>
      <c r="E5" s="36">
        <v>63.007599999999989</v>
      </c>
      <c r="F5" s="37">
        <v>0</v>
      </c>
      <c r="G5" s="34">
        <v>10660</v>
      </c>
      <c r="H5" s="34" t="s">
        <v>138</v>
      </c>
      <c r="I5" s="34">
        <v>40</v>
      </c>
      <c r="J5" s="82">
        <v>49.100000000000023</v>
      </c>
      <c r="K5" s="42">
        <v>0</v>
      </c>
      <c r="L5" s="34">
        <v>10660</v>
      </c>
      <c r="M5" s="34" t="s">
        <v>138</v>
      </c>
      <c r="N5" s="34">
        <v>47</v>
      </c>
      <c r="O5" s="82">
        <v>61.171200000000006</v>
      </c>
      <c r="P5" s="42">
        <v>0</v>
      </c>
      <c r="Q5" s="34">
        <v>10660</v>
      </c>
      <c r="R5" s="34" t="s">
        <v>138</v>
      </c>
      <c r="S5" s="34">
        <v>54</v>
      </c>
      <c r="T5" s="82">
        <v>70.027000000000029</v>
      </c>
      <c r="U5" s="47">
        <v>0</v>
      </c>
      <c r="V5" s="34">
        <v>10660</v>
      </c>
      <c r="W5" s="34" t="s">
        <v>138</v>
      </c>
      <c r="X5" s="34">
        <v>41</v>
      </c>
      <c r="Y5" s="36">
        <v>54.10179999999999</v>
      </c>
      <c r="Z5" s="36">
        <v>0</v>
      </c>
      <c r="AA5" s="34">
        <v>10660</v>
      </c>
      <c r="AB5" s="34" t="s">
        <v>138</v>
      </c>
      <c r="AC5" s="34">
        <v>45</v>
      </c>
      <c r="AD5" s="82">
        <v>59.393299999999989</v>
      </c>
      <c r="AE5" s="47">
        <v>0</v>
      </c>
      <c r="AF5" s="34">
        <v>10660</v>
      </c>
      <c r="AG5" s="34" t="s">
        <v>138</v>
      </c>
      <c r="AH5" s="34">
        <v>233</v>
      </c>
      <c r="AI5" s="82">
        <v>300.58200000000073</v>
      </c>
      <c r="AJ5" s="47">
        <v>0</v>
      </c>
      <c r="AK5" s="251">
        <v>10660</v>
      </c>
      <c r="AL5" s="251" t="s">
        <v>138</v>
      </c>
      <c r="AM5" s="251">
        <v>45</v>
      </c>
      <c r="AN5" s="271">
        <v>58.855499999999999</v>
      </c>
      <c r="AO5" s="272">
        <v>0</v>
      </c>
      <c r="AP5" s="34">
        <v>10660</v>
      </c>
      <c r="AQ5" s="34" t="s">
        <v>138</v>
      </c>
      <c r="AR5" s="34">
        <v>57</v>
      </c>
      <c r="AS5" s="36">
        <v>73.235200000000034</v>
      </c>
      <c r="AT5" s="37">
        <v>0</v>
      </c>
      <c r="AU5" s="34">
        <v>10660</v>
      </c>
      <c r="AV5" s="34" t="s">
        <v>138</v>
      </c>
      <c r="AW5" s="34">
        <v>74</v>
      </c>
      <c r="AX5" s="36">
        <v>96.204800000000105</v>
      </c>
      <c r="AY5" s="37">
        <v>0</v>
      </c>
    </row>
    <row r="6" spans="1:51" x14ac:dyDescent="0.35">
      <c r="A6" s="304"/>
      <c r="B6" s="63"/>
      <c r="C6" s="89" t="s">
        <v>155</v>
      </c>
      <c r="D6" s="89">
        <v>1556</v>
      </c>
      <c r="E6" s="90">
        <v>2748.6198999999906</v>
      </c>
      <c r="F6" s="91">
        <v>0</v>
      </c>
      <c r="G6" s="38"/>
      <c r="H6" s="89" t="s">
        <v>139</v>
      </c>
      <c r="I6" s="89">
        <v>2238</v>
      </c>
      <c r="J6" s="97">
        <v>3766.6312999999964</v>
      </c>
      <c r="K6" s="98">
        <v>16982690.680000041</v>
      </c>
      <c r="L6" s="38"/>
      <c r="M6" s="39" t="s">
        <v>140</v>
      </c>
      <c r="N6" s="39">
        <v>8</v>
      </c>
      <c r="O6" s="67">
        <v>25.002700000000001</v>
      </c>
      <c r="P6" s="44">
        <v>0</v>
      </c>
      <c r="Q6" s="38"/>
      <c r="R6" s="39" t="s">
        <v>140</v>
      </c>
      <c r="S6" s="39">
        <v>6</v>
      </c>
      <c r="T6" s="67">
        <v>3.8536999999999999</v>
      </c>
      <c r="U6" s="40">
        <v>0</v>
      </c>
      <c r="V6" s="38"/>
      <c r="W6" s="39" t="s">
        <v>140</v>
      </c>
      <c r="X6" s="39">
        <v>4</v>
      </c>
      <c r="Y6" s="53">
        <v>3.5064000000000002</v>
      </c>
      <c r="Z6" s="53">
        <v>0</v>
      </c>
      <c r="AA6" s="38"/>
      <c r="AB6" s="39" t="s">
        <v>140</v>
      </c>
      <c r="AC6" s="39">
        <v>1</v>
      </c>
      <c r="AD6" s="67">
        <v>1.0205</v>
      </c>
      <c r="AE6" s="48">
        <v>0</v>
      </c>
      <c r="AF6" s="38"/>
      <c r="AG6" s="39" t="s">
        <v>139</v>
      </c>
      <c r="AH6" s="39">
        <v>2</v>
      </c>
      <c r="AI6" s="67">
        <v>0.52859999999999996</v>
      </c>
      <c r="AJ6" s="48">
        <v>3008.47</v>
      </c>
      <c r="AK6" s="252"/>
      <c r="AL6" s="253" t="s">
        <v>140</v>
      </c>
      <c r="AM6" s="253">
        <v>3</v>
      </c>
      <c r="AN6" s="67">
        <v>3.0041000000000002</v>
      </c>
      <c r="AO6" s="273">
        <v>0</v>
      </c>
      <c r="AP6" s="38"/>
      <c r="AQ6" s="89" t="s">
        <v>285</v>
      </c>
      <c r="AR6" s="89">
        <v>1902</v>
      </c>
      <c r="AS6" s="90">
        <v>2707.6947000000046</v>
      </c>
      <c r="AT6" s="91">
        <v>18362317.609999932</v>
      </c>
      <c r="AU6" s="38"/>
      <c r="AV6" s="39" t="s">
        <v>140</v>
      </c>
      <c r="AW6" s="39">
        <v>5</v>
      </c>
      <c r="AX6" s="53">
        <v>6.5581999999999994</v>
      </c>
      <c r="AY6" s="40">
        <v>0</v>
      </c>
    </row>
    <row r="7" spans="1:51" x14ac:dyDescent="0.35">
      <c r="A7" s="304"/>
      <c r="B7" s="63"/>
      <c r="C7" s="39" t="s">
        <v>140</v>
      </c>
      <c r="D7" s="39">
        <v>367</v>
      </c>
      <c r="E7" s="53">
        <v>158.03510000000011</v>
      </c>
      <c r="F7" s="40">
        <v>984335.79999999865</v>
      </c>
      <c r="G7" s="38"/>
      <c r="H7" s="39" t="s">
        <v>140</v>
      </c>
      <c r="I7" s="39">
        <v>48</v>
      </c>
      <c r="J7" s="67">
        <v>59.29000000000002</v>
      </c>
      <c r="K7" s="44">
        <v>285825.40000000002</v>
      </c>
      <c r="L7" s="38"/>
      <c r="M7" s="89" t="s">
        <v>161</v>
      </c>
      <c r="N7" s="89">
        <v>1928</v>
      </c>
      <c r="O7" s="97">
        <v>2794.207899999994</v>
      </c>
      <c r="P7" s="98">
        <v>20298229.970000021</v>
      </c>
      <c r="Q7" s="38"/>
      <c r="R7" s="89" t="s">
        <v>188</v>
      </c>
      <c r="S7" s="101">
        <v>2435</v>
      </c>
      <c r="T7" s="97">
        <v>3331.4161000000067</v>
      </c>
      <c r="U7" s="99">
        <v>23898845.289999966</v>
      </c>
      <c r="V7" s="38"/>
      <c r="W7" s="89" t="s">
        <v>237</v>
      </c>
      <c r="X7" s="89">
        <v>1550</v>
      </c>
      <c r="Y7" s="90">
        <v>2196.4151000000056</v>
      </c>
      <c r="Z7" s="90">
        <v>17913934.869999997</v>
      </c>
      <c r="AA7" s="38"/>
      <c r="AB7" s="89" t="s">
        <v>241</v>
      </c>
      <c r="AC7" s="89">
        <v>1652</v>
      </c>
      <c r="AD7" s="97">
        <v>2447.763799999997</v>
      </c>
      <c r="AE7" s="99">
        <v>17748313.620000035</v>
      </c>
      <c r="AF7" s="38"/>
      <c r="AG7" s="39" t="s">
        <v>140</v>
      </c>
      <c r="AH7" s="39">
        <v>5</v>
      </c>
      <c r="AI7" s="67">
        <v>5.0613999999999999</v>
      </c>
      <c r="AJ7" s="48">
        <v>0</v>
      </c>
      <c r="AK7" s="252"/>
      <c r="AL7" s="256" t="s">
        <v>265</v>
      </c>
      <c r="AM7" s="256">
        <v>1634</v>
      </c>
      <c r="AN7" s="97">
        <v>2228.0636000000013</v>
      </c>
      <c r="AO7" s="270">
        <v>16785787.090000052</v>
      </c>
      <c r="AP7" s="38"/>
      <c r="AQ7" s="39" t="s">
        <v>140</v>
      </c>
      <c r="AR7" s="39">
        <v>9</v>
      </c>
      <c r="AS7" s="53">
        <v>13.354800000000001</v>
      </c>
      <c r="AT7" s="40">
        <v>0</v>
      </c>
      <c r="AU7" s="38"/>
      <c r="AV7" s="89" t="s">
        <v>280</v>
      </c>
      <c r="AW7" s="89">
        <v>2036</v>
      </c>
      <c r="AX7" s="90">
        <v>2881.7017000000037</v>
      </c>
      <c r="AY7" s="91">
        <v>21642066.530000027</v>
      </c>
    </row>
    <row r="8" spans="1:51" x14ac:dyDescent="0.35">
      <c r="A8" s="304"/>
      <c r="B8" s="63"/>
      <c r="C8" s="39" t="s">
        <v>141</v>
      </c>
      <c r="D8" s="39">
        <v>22</v>
      </c>
      <c r="E8" s="53">
        <v>128.43209999999996</v>
      </c>
      <c r="F8" s="40">
        <v>1155888.8999999999</v>
      </c>
      <c r="G8" s="38"/>
      <c r="H8" s="39" t="s">
        <v>141</v>
      </c>
      <c r="I8" s="39">
        <v>26</v>
      </c>
      <c r="J8" s="67">
        <v>236.85420000000002</v>
      </c>
      <c r="K8" s="44">
        <v>2131687.7999999998</v>
      </c>
      <c r="L8" s="38"/>
      <c r="M8" s="39" t="s">
        <v>141</v>
      </c>
      <c r="N8" s="39">
        <v>19</v>
      </c>
      <c r="O8" s="67">
        <v>163.67070000000001</v>
      </c>
      <c r="P8" s="44">
        <v>1473036.3</v>
      </c>
      <c r="Q8" s="38"/>
      <c r="R8" s="39" t="s">
        <v>141</v>
      </c>
      <c r="S8" s="39">
        <v>23</v>
      </c>
      <c r="T8" s="67">
        <v>235.07570000000004</v>
      </c>
      <c r="U8" s="48">
        <v>2115681.2999999998</v>
      </c>
      <c r="V8" s="38"/>
      <c r="W8" s="39" t="s">
        <v>141</v>
      </c>
      <c r="X8" s="39">
        <v>10</v>
      </c>
      <c r="Y8" s="53">
        <v>139.59200000000001</v>
      </c>
      <c r="Z8" s="53">
        <v>1256327.9999999998</v>
      </c>
      <c r="AA8" s="38"/>
      <c r="AB8" s="39" t="s">
        <v>242</v>
      </c>
      <c r="AC8" s="39">
        <v>1</v>
      </c>
      <c r="AD8" s="67">
        <v>0.32650000000000001</v>
      </c>
      <c r="AE8" s="48">
        <v>0</v>
      </c>
      <c r="AF8" s="38"/>
      <c r="AG8" s="89" t="s">
        <v>250</v>
      </c>
      <c r="AH8" s="89">
        <v>1773</v>
      </c>
      <c r="AI8" s="97">
        <v>2609.1372999999967</v>
      </c>
      <c r="AJ8" s="99">
        <v>19747176.050000053</v>
      </c>
      <c r="AK8" s="252"/>
      <c r="AL8" s="253" t="s">
        <v>141</v>
      </c>
      <c r="AM8" s="253">
        <v>13</v>
      </c>
      <c r="AN8" s="67">
        <v>129.2183</v>
      </c>
      <c r="AO8" s="273">
        <v>1162964.7</v>
      </c>
      <c r="AP8" s="38"/>
      <c r="AQ8" s="39" t="s">
        <v>141</v>
      </c>
      <c r="AR8" s="39">
        <v>20</v>
      </c>
      <c r="AS8" s="53">
        <v>211.02079999999998</v>
      </c>
      <c r="AT8" s="40">
        <v>1899187.1999999997</v>
      </c>
      <c r="AU8" s="38"/>
      <c r="AV8" s="39" t="s">
        <v>141</v>
      </c>
      <c r="AW8" s="39">
        <v>26</v>
      </c>
      <c r="AX8" s="53">
        <v>296.13</v>
      </c>
      <c r="AY8" s="40">
        <v>2665170</v>
      </c>
    </row>
    <row r="9" spans="1:51" x14ac:dyDescent="0.35">
      <c r="A9" s="304"/>
      <c r="B9" s="63"/>
      <c r="C9" s="39" t="s">
        <v>142</v>
      </c>
      <c r="D9" s="39">
        <v>130</v>
      </c>
      <c r="E9" s="53">
        <v>180.72540000000004</v>
      </c>
      <c r="F9" s="40">
        <v>0</v>
      </c>
      <c r="G9" s="38"/>
      <c r="H9" s="39" t="s">
        <v>142</v>
      </c>
      <c r="I9" s="39">
        <v>166</v>
      </c>
      <c r="J9" s="67">
        <v>294.69780000000003</v>
      </c>
      <c r="K9" s="44">
        <v>1997200.3200000005</v>
      </c>
      <c r="L9" s="38"/>
      <c r="M9" s="39" t="s">
        <v>142</v>
      </c>
      <c r="N9" s="39">
        <v>152</v>
      </c>
      <c r="O9" s="67">
        <v>245.55329999999998</v>
      </c>
      <c r="P9" s="44">
        <v>2243814.7200000016</v>
      </c>
      <c r="Q9" s="38"/>
      <c r="R9" s="39" t="s">
        <v>142</v>
      </c>
      <c r="S9" s="39">
        <v>173</v>
      </c>
      <c r="T9" s="67">
        <v>260.44999999999987</v>
      </c>
      <c r="U9" s="48">
        <v>2480933.7600000007</v>
      </c>
      <c r="V9" s="38"/>
      <c r="W9" s="39" t="s">
        <v>142</v>
      </c>
      <c r="X9" s="39">
        <v>128</v>
      </c>
      <c r="Y9" s="53">
        <v>276.20059999999989</v>
      </c>
      <c r="Z9" s="53">
        <v>2601985.9200000023</v>
      </c>
      <c r="AA9" s="38"/>
      <c r="AB9" s="39" t="s">
        <v>141</v>
      </c>
      <c r="AC9" s="39">
        <v>6</v>
      </c>
      <c r="AD9" s="67">
        <v>68.032399999999996</v>
      </c>
      <c r="AE9" s="48">
        <v>612291.60000000009</v>
      </c>
      <c r="AF9" s="38"/>
      <c r="AG9" s="39" t="s">
        <v>141</v>
      </c>
      <c r="AH9" s="39">
        <v>25</v>
      </c>
      <c r="AI9" s="67">
        <v>288.79650000000004</v>
      </c>
      <c r="AJ9" s="48">
        <v>2599168.5000000005</v>
      </c>
      <c r="AK9" s="252"/>
      <c r="AL9" s="253" t="s">
        <v>142</v>
      </c>
      <c r="AM9" s="253">
        <v>116</v>
      </c>
      <c r="AN9" s="67">
        <v>257.37360000000001</v>
      </c>
      <c r="AO9" s="273">
        <v>2410786.5600000005</v>
      </c>
      <c r="AP9" s="38"/>
      <c r="AQ9" s="39" t="s">
        <v>142</v>
      </c>
      <c r="AR9" s="39">
        <v>149</v>
      </c>
      <c r="AS9" s="53">
        <v>247.83930000000009</v>
      </c>
      <c r="AT9" s="40">
        <v>2297021.7600000012</v>
      </c>
      <c r="AU9" s="38"/>
      <c r="AV9" s="39" t="s">
        <v>142</v>
      </c>
      <c r="AW9" s="39">
        <v>146</v>
      </c>
      <c r="AX9" s="53">
        <v>203.0574</v>
      </c>
      <c r="AY9" s="40">
        <v>1949351.0400000005</v>
      </c>
    </row>
    <row r="10" spans="1:51" x14ac:dyDescent="0.35">
      <c r="A10" s="304"/>
      <c r="B10" s="53"/>
      <c r="C10" s="53"/>
      <c r="D10" s="39"/>
      <c r="E10" s="53"/>
      <c r="F10" s="40"/>
      <c r="G10" s="39"/>
      <c r="H10" s="53"/>
      <c r="I10" s="39"/>
      <c r="J10" s="67"/>
      <c r="K10" s="43"/>
      <c r="L10" s="39"/>
      <c r="M10" s="53"/>
      <c r="N10" s="53"/>
      <c r="O10" s="67"/>
      <c r="P10" s="43"/>
      <c r="Q10" s="39"/>
      <c r="R10" s="53"/>
      <c r="S10" s="39"/>
      <c r="T10" s="67"/>
      <c r="U10" s="67"/>
      <c r="V10" s="39"/>
      <c r="W10" s="53"/>
      <c r="X10" s="39"/>
      <c r="Y10" s="53"/>
      <c r="Z10" s="53"/>
      <c r="AA10" s="38"/>
      <c r="AB10" s="39" t="s">
        <v>142</v>
      </c>
      <c r="AC10" s="39">
        <v>123</v>
      </c>
      <c r="AD10" s="67">
        <v>279.14229999999998</v>
      </c>
      <c r="AE10" s="48">
        <v>2679766.0800000005</v>
      </c>
      <c r="AF10" s="38"/>
      <c r="AG10" s="39" t="s">
        <v>142</v>
      </c>
      <c r="AH10" s="39">
        <v>128</v>
      </c>
      <c r="AI10" s="67">
        <v>149.75539999999995</v>
      </c>
      <c r="AJ10" s="48">
        <v>1399436.1600000008</v>
      </c>
      <c r="AN10" s="50"/>
      <c r="AO10" s="50"/>
    </row>
    <row r="11" spans="1:51" ht="25.5" thickBot="1" x14ac:dyDescent="0.55000000000000004">
      <c r="A11" s="305"/>
      <c r="B11" s="64" t="s">
        <v>143</v>
      </c>
      <c r="C11" s="35"/>
      <c r="D11" s="34">
        <v>2123</v>
      </c>
      <c r="E11" s="36">
        <v>3278.8200999999995</v>
      </c>
      <c r="F11" s="37">
        <v>2140224.6999999979</v>
      </c>
      <c r="G11" s="41" t="s">
        <v>143</v>
      </c>
      <c r="H11" s="35"/>
      <c r="I11" s="49">
        <f>SUM(I5:I9)</f>
        <v>2518</v>
      </c>
      <c r="J11" s="54">
        <f t="shared" ref="J11:K11" si="0">SUM(J5:J9)</f>
        <v>4406.5732999999964</v>
      </c>
      <c r="K11" s="54">
        <f t="shared" si="0"/>
        <v>21397404.20000004</v>
      </c>
      <c r="L11" s="41" t="s">
        <v>143</v>
      </c>
      <c r="N11" s="55">
        <f>SUM(N5:N9)</f>
        <v>2154</v>
      </c>
      <c r="O11" s="58">
        <f t="shared" ref="O11:P11" si="1">SUM(O5:O9)</f>
        <v>3289.6057999999939</v>
      </c>
      <c r="P11" s="56">
        <f t="shared" si="1"/>
        <v>24015080.990000024</v>
      </c>
      <c r="Q11" s="41" t="s">
        <v>143</v>
      </c>
      <c r="R11" s="35"/>
      <c r="S11" s="60">
        <f>SUM(S5:S9)</f>
        <v>2691</v>
      </c>
      <c r="T11" s="54">
        <f t="shared" ref="T11:U11" si="2">SUM(T5:T9)</f>
        <v>3900.8225000000066</v>
      </c>
      <c r="U11" s="54">
        <f t="shared" si="2"/>
        <v>28495460.349999968</v>
      </c>
      <c r="V11" s="41" t="s">
        <v>143</v>
      </c>
      <c r="W11" s="35"/>
      <c r="X11" s="49">
        <v>1733</v>
      </c>
      <c r="Y11" s="62">
        <v>2669.8159000000028</v>
      </c>
      <c r="Z11" s="62">
        <v>21772248.790000018</v>
      </c>
      <c r="AA11" s="41" t="s">
        <v>143</v>
      </c>
      <c r="AB11" s="35"/>
      <c r="AC11" s="121">
        <f>SUM(AC5:AC10)</f>
        <v>1828</v>
      </c>
      <c r="AD11" s="122">
        <v>2855.6788000000006</v>
      </c>
      <c r="AE11" s="123">
        <v>21040371.300000064</v>
      </c>
      <c r="AF11" s="41" t="s">
        <v>143</v>
      </c>
      <c r="AG11" s="35"/>
      <c r="AH11" s="49">
        <v>2166</v>
      </c>
      <c r="AI11" s="51">
        <v>3353.8611999999898</v>
      </c>
      <c r="AJ11" s="74">
        <v>23748789.180000067</v>
      </c>
      <c r="AK11" s="255" t="s">
        <v>143</v>
      </c>
      <c r="AL11" s="254"/>
      <c r="AM11" s="251">
        <v>1811</v>
      </c>
      <c r="AN11" s="271">
        <v>2676.5150999999942</v>
      </c>
      <c r="AO11" s="272">
        <v>20359538.350000005</v>
      </c>
      <c r="AP11" s="41" t="s">
        <v>143</v>
      </c>
      <c r="AQ11" s="35"/>
      <c r="AR11" s="34">
        <v>2137</v>
      </c>
      <c r="AS11" s="36">
        <v>3253.1448000000005</v>
      </c>
      <c r="AT11" s="37">
        <v>22558526.569999956</v>
      </c>
      <c r="AU11" s="41" t="s">
        <v>143</v>
      </c>
      <c r="AV11" s="35"/>
      <c r="AW11" s="34">
        <v>2287</v>
      </c>
      <c r="AX11" s="36">
        <v>3483.6520999999939</v>
      </c>
      <c r="AY11" s="37">
        <v>26256587.57</v>
      </c>
    </row>
    <row r="12" spans="1:51" x14ac:dyDescent="0.35">
      <c r="A12" s="303" t="s">
        <v>197</v>
      </c>
      <c r="B12" s="36">
        <v>10688</v>
      </c>
      <c r="C12" s="92" t="s">
        <v>176</v>
      </c>
      <c r="D12" s="92">
        <v>903</v>
      </c>
      <c r="E12" s="93">
        <v>1180.8657000000001</v>
      </c>
      <c r="F12" s="94">
        <v>471411.69999999995</v>
      </c>
      <c r="G12" s="34">
        <v>10688</v>
      </c>
      <c r="H12" s="92" t="s">
        <v>178</v>
      </c>
      <c r="I12" s="92">
        <v>663</v>
      </c>
      <c r="J12" s="95">
        <v>816.38309999999819</v>
      </c>
      <c r="K12" s="96">
        <v>4448920.5200000051</v>
      </c>
      <c r="L12" s="34">
        <v>10688</v>
      </c>
      <c r="M12" s="92" t="s">
        <v>179</v>
      </c>
      <c r="N12" s="92">
        <v>668</v>
      </c>
      <c r="O12" s="95">
        <v>674.10019999999997</v>
      </c>
      <c r="P12" s="96">
        <v>5108942.4999999842</v>
      </c>
      <c r="Q12" s="34">
        <v>10688</v>
      </c>
      <c r="R12" s="34" t="s">
        <v>176</v>
      </c>
      <c r="S12" s="34">
        <v>3</v>
      </c>
      <c r="T12" s="82">
        <v>10.5045</v>
      </c>
      <c r="U12" s="47">
        <v>0</v>
      </c>
      <c r="V12" s="34">
        <v>10688</v>
      </c>
      <c r="W12" s="34" t="s">
        <v>140</v>
      </c>
      <c r="X12" s="34">
        <v>1</v>
      </c>
      <c r="Y12" s="82">
        <v>0.38600000000000001</v>
      </c>
      <c r="Z12" s="82">
        <v>0</v>
      </c>
      <c r="AA12" s="34">
        <v>10688</v>
      </c>
      <c r="AB12" s="34" t="s">
        <v>140</v>
      </c>
      <c r="AC12" s="34">
        <v>2</v>
      </c>
      <c r="AD12" s="36">
        <v>2.2562000000000002</v>
      </c>
      <c r="AE12" s="37">
        <v>0</v>
      </c>
      <c r="AF12" s="34">
        <v>10688</v>
      </c>
      <c r="AG12" s="34" t="s">
        <v>140</v>
      </c>
      <c r="AH12" s="34">
        <v>3</v>
      </c>
      <c r="AI12" s="82">
        <v>1.3582000000000001</v>
      </c>
      <c r="AJ12" s="47">
        <v>9507.4</v>
      </c>
      <c r="AK12" s="34">
        <v>10688</v>
      </c>
      <c r="AL12" s="34" t="s">
        <v>138</v>
      </c>
      <c r="AM12" s="34">
        <v>1</v>
      </c>
      <c r="AN12" s="82">
        <v>1.3402000000000001</v>
      </c>
      <c r="AO12" s="47">
        <v>0</v>
      </c>
      <c r="AP12" s="34">
        <v>10688</v>
      </c>
      <c r="AQ12" s="34" t="s">
        <v>140</v>
      </c>
      <c r="AR12" s="34">
        <v>2</v>
      </c>
      <c r="AS12" s="36">
        <v>2.9285999999999999</v>
      </c>
      <c r="AT12" s="37">
        <v>0</v>
      </c>
      <c r="AU12" s="34">
        <v>10688</v>
      </c>
      <c r="AV12" s="34" t="s">
        <v>140</v>
      </c>
      <c r="AW12" s="34">
        <v>1</v>
      </c>
      <c r="AX12" s="36">
        <v>0.38600000000000001</v>
      </c>
      <c r="AY12" s="37">
        <v>0</v>
      </c>
    </row>
    <row r="13" spans="1:51" x14ac:dyDescent="0.35">
      <c r="A13" s="304"/>
      <c r="B13" s="63"/>
      <c r="C13" s="39" t="s">
        <v>140</v>
      </c>
      <c r="D13" s="39">
        <v>109</v>
      </c>
      <c r="E13" s="53">
        <v>56.080100000000094</v>
      </c>
      <c r="F13" s="40">
        <v>392560.7000000003</v>
      </c>
      <c r="G13" s="38"/>
      <c r="H13" s="39" t="s">
        <v>140</v>
      </c>
      <c r="I13" s="39">
        <v>6</v>
      </c>
      <c r="J13" s="67">
        <v>3.9863999999999997</v>
      </c>
      <c r="K13" s="48">
        <v>7908.5999999999995</v>
      </c>
      <c r="L13" s="38"/>
      <c r="M13" s="39" t="s">
        <v>141</v>
      </c>
      <c r="N13" s="39">
        <v>6</v>
      </c>
      <c r="O13" s="67">
        <v>69.18180000000001</v>
      </c>
      <c r="P13" s="48">
        <v>622636.19999999995</v>
      </c>
      <c r="Q13" s="38"/>
      <c r="R13" s="39" t="s">
        <v>140</v>
      </c>
      <c r="S13" s="39">
        <v>2</v>
      </c>
      <c r="T13" s="67">
        <v>1.6661999999999999</v>
      </c>
      <c r="U13" s="48">
        <v>0</v>
      </c>
      <c r="V13" s="38"/>
      <c r="W13" s="89" t="s">
        <v>220</v>
      </c>
      <c r="X13" s="89">
        <v>655</v>
      </c>
      <c r="Y13" s="97">
        <v>966.8827</v>
      </c>
      <c r="Z13" s="97">
        <v>8189270.700000003</v>
      </c>
      <c r="AA13" s="38"/>
      <c r="AB13" s="89" t="s">
        <v>243</v>
      </c>
      <c r="AC13" s="89">
        <v>659</v>
      </c>
      <c r="AD13" s="90">
        <v>918.66530000000023</v>
      </c>
      <c r="AE13" s="91">
        <v>6955651.0600000042</v>
      </c>
      <c r="AF13" s="38"/>
      <c r="AG13" s="89" t="s">
        <v>257</v>
      </c>
      <c r="AH13" s="89">
        <v>497</v>
      </c>
      <c r="AI13" s="97">
        <v>770.17230000000018</v>
      </c>
      <c r="AJ13" s="99">
        <v>6098176.0100000026</v>
      </c>
      <c r="AK13" s="38"/>
      <c r="AL13" s="39" t="s">
        <v>243</v>
      </c>
      <c r="AM13" s="39">
        <v>1</v>
      </c>
      <c r="AN13" s="67">
        <v>0.50980000000000003</v>
      </c>
      <c r="AO13" s="48">
        <v>116.8</v>
      </c>
      <c r="AP13" s="38"/>
      <c r="AQ13" s="89" t="s">
        <v>281</v>
      </c>
      <c r="AR13" s="89">
        <v>703</v>
      </c>
      <c r="AS13" s="90">
        <v>875.09130000000062</v>
      </c>
      <c r="AT13" s="91">
        <v>6187426.1900000051</v>
      </c>
      <c r="AU13" s="38"/>
      <c r="AV13" s="39" t="s">
        <v>281</v>
      </c>
      <c r="AW13" s="39">
        <v>1</v>
      </c>
      <c r="AX13" s="53">
        <v>3.7547999999999999</v>
      </c>
      <c r="AY13" s="40">
        <v>0</v>
      </c>
    </row>
    <row r="14" spans="1:51" x14ac:dyDescent="0.35">
      <c r="A14" s="304"/>
      <c r="B14" s="63"/>
      <c r="C14" s="39" t="s">
        <v>141</v>
      </c>
      <c r="D14" s="39">
        <v>2</v>
      </c>
      <c r="E14" s="53">
        <v>22.442600000000002</v>
      </c>
      <c r="F14" s="40">
        <v>201983.40000000002</v>
      </c>
      <c r="G14" s="38"/>
      <c r="H14" s="39" t="s">
        <v>141</v>
      </c>
      <c r="I14" s="39">
        <v>5</v>
      </c>
      <c r="J14" s="67">
        <v>71.730799999999988</v>
      </c>
      <c r="K14" s="48">
        <v>645577.20000000007</v>
      </c>
      <c r="L14" s="38"/>
      <c r="M14" s="39" t="s">
        <v>142</v>
      </c>
      <c r="N14" s="39">
        <v>21</v>
      </c>
      <c r="O14" s="67">
        <v>29.194399999999998</v>
      </c>
      <c r="P14" s="48">
        <v>224908.79999999999</v>
      </c>
      <c r="Q14" s="38"/>
      <c r="R14" s="89" t="s">
        <v>193</v>
      </c>
      <c r="S14" s="89">
        <v>571</v>
      </c>
      <c r="T14" s="97">
        <v>823.5192999999997</v>
      </c>
      <c r="U14" s="99">
        <v>6118902.8400000026</v>
      </c>
      <c r="V14" s="38"/>
      <c r="W14" s="39" t="s">
        <v>141</v>
      </c>
      <c r="X14" s="39">
        <v>2</v>
      </c>
      <c r="Y14" s="67">
        <v>23.8856</v>
      </c>
      <c r="Z14" s="67">
        <v>214970.40000000002</v>
      </c>
      <c r="AA14" s="38"/>
      <c r="AB14" s="39" t="s">
        <v>141</v>
      </c>
      <c r="AC14" s="39">
        <v>2</v>
      </c>
      <c r="AD14" s="53">
        <v>19.152100000000001</v>
      </c>
      <c r="AE14" s="40">
        <v>172368.90000000002</v>
      </c>
      <c r="AF14" s="38"/>
      <c r="AG14" s="39" t="s">
        <v>141</v>
      </c>
      <c r="AH14" s="39">
        <v>1</v>
      </c>
      <c r="AI14" s="67">
        <v>3.7113</v>
      </c>
      <c r="AJ14" s="48">
        <v>33401.699999999997</v>
      </c>
      <c r="AK14" s="38"/>
      <c r="AL14" s="89" t="s">
        <v>260</v>
      </c>
      <c r="AM14" s="89">
        <v>667</v>
      </c>
      <c r="AN14" s="97">
        <v>921.29159999999843</v>
      </c>
      <c r="AO14" s="99">
        <v>7248057.7399999974</v>
      </c>
      <c r="AP14" s="38"/>
      <c r="AQ14" s="39" t="s">
        <v>141</v>
      </c>
      <c r="AR14" s="39">
        <v>4</v>
      </c>
      <c r="AS14" s="53">
        <v>22.557599999999997</v>
      </c>
      <c r="AT14" s="40">
        <v>203018.4</v>
      </c>
      <c r="AU14" s="38"/>
      <c r="AV14" s="89" t="s">
        <v>291</v>
      </c>
      <c r="AW14" s="89">
        <v>552</v>
      </c>
      <c r="AX14" s="90">
        <v>771.77530000000013</v>
      </c>
      <c r="AY14" s="91">
        <v>6074720.5500000045</v>
      </c>
    </row>
    <row r="15" spans="1:51" x14ac:dyDescent="0.35">
      <c r="A15" s="304"/>
      <c r="B15" s="63"/>
      <c r="C15" s="39" t="s">
        <v>142</v>
      </c>
      <c r="D15" s="39">
        <v>26</v>
      </c>
      <c r="E15" s="53">
        <v>25.215100000000003</v>
      </c>
      <c r="F15" s="40">
        <v>16934.400000000001</v>
      </c>
      <c r="G15" s="38"/>
      <c r="H15" s="39" t="s">
        <v>142</v>
      </c>
      <c r="I15" s="39">
        <v>24</v>
      </c>
      <c r="J15" s="67">
        <v>22.382300000000004</v>
      </c>
      <c r="K15" s="48">
        <v>212309.75999999998</v>
      </c>
      <c r="P15" s="50"/>
      <c r="Q15" s="38"/>
      <c r="R15" s="39" t="s">
        <v>141</v>
      </c>
      <c r="S15" s="39">
        <v>5</v>
      </c>
      <c r="T15" s="67">
        <v>49.733900000000006</v>
      </c>
      <c r="U15" s="48">
        <v>447605.10000000003</v>
      </c>
      <c r="V15" s="38"/>
      <c r="W15" s="39" t="s">
        <v>142</v>
      </c>
      <c r="X15" s="39">
        <v>19</v>
      </c>
      <c r="Y15" s="67">
        <v>25.450300000000002</v>
      </c>
      <c r="Z15" s="67">
        <v>244322.88000000003</v>
      </c>
      <c r="AA15" s="38"/>
      <c r="AB15" s="39" t="s">
        <v>142</v>
      </c>
      <c r="AC15" s="39">
        <v>18</v>
      </c>
      <c r="AD15" s="53">
        <v>22.898299999999995</v>
      </c>
      <c r="AE15" s="40">
        <v>219823.67999999996</v>
      </c>
      <c r="AF15" s="38"/>
      <c r="AG15" s="39" t="s">
        <v>142</v>
      </c>
      <c r="AH15" s="39">
        <v>22</v>
      </c>
      <c r="AI15" s="67">
        <v>42.131399999999999</v>
      </c>
      <c r="AJ15" s="48">
        <v>404461.44</v>
      </c>
      <c r="AK15" s="38"/>
      <c r="AL15" s="39" t="s">
        <v>141</v>
      </c>
      <c r="AM15" s="39">
        <v>7</v>
      </c>
      <c r="AN15" s="67">
        <v>75.544099999999986</v>
      </c>
      <c r="AO15" s="48">
        <v>679896.9</v>
      </c>
      <c r="AP15" s="38"/>
      <c r="AQ15" s="39" t="s">
        <v>142</v>
      </c>
      <c r="AR15" s="39">
        <v>22</v>
      </c>
      <c r="AS15" s="53">
        <v>43.073499999999989</v>
      </c>
      <c r="AT15" s="40">
        <v>406825.9200000001</v>
      </c>
      <c r="AU15" s="38"/>
      <c r="AV15" s="39" t="s">
        <v>141</v>
      </c>
      <c r="AW15" s="39">
        <v>2</v>
      </c>
      <c r="AX15" s="53">
        <v>37.971600000000002</v>
      </c>
      <c r="AY15" s="40">
        <v>341744.4</v>
      </c>
    </row>
    <row r="16" spans="1:51" x14ac:dyDescent="0.35">
      <c r="A16" s="304"/>
      <c r="B16" s="53"/>
      <c r="C16" s="53"/>
      <c r="D16" s="39"/>
      <c r="E16" s="67"/>
      <c r="F16" s="67"/>
      <c r="G16" s="39"/>
      <c r="H16" s="53"/>
      <c r="I16" s="39"/>
      <c r="J16" s="67"/>
      <c r="K16" s="67"/>
      <c r="P16" s="50"/>
      <c r="Q16" s="38"/>
      <c r="R16" s="39" t="s">
        <v>142</v>
      </c>
      <c r="S16" s="39">
        <v>21</v>
      </c>
      <c r="T16" s="67">
        <v>32.551100000000005</v>
      </c>
      <c r="U16" s="48">
        <v>312490.56</v>
      </c>
      <c r="Y16" s="50"/>
      <c r="Z16" s="50"/>
      <c r="AI16" s="50"/>
      <c r="AJ16" s="50"/>
      <c r="AK16" s="38"/>
      <c r="AL16" s="39" t="s">
        <v>142</v>
      </c>
      <c r="AM16" s="39">
        <v>23</v>
      </c>
      <c r="AN16" s="67">
        <v>27.455100000000002</v>
      </c>
      <c r="AO16" s="48">
        <v>263568.95999999996</v>
      </c>
      <c r="AU16" s="38"/>
      <c r="AV16" s="39" t="s">
        <v>142</v>
      </c>
      <c r="AW16" s="39">
        <v>20</v>
      </c>
      <c r="AX16" s="53">
        <v>27.287100000000002</v>
      </c>
      <c r="AY16" s="40">
        <v>261956.15999999995</v>
      </c>
    </row>
    <row r="17" spans="1:51" ht="23.25" thickBot="1" x14ac:dyDescent="0.4">
      <c r="A17" s="305"/>
      <c r="B17" s="64" t="s">
        <v>177</v>
      </c>
      <c r="C17" s="35"/>
      <c r="D17" s="49">
        <f>SUM(D12:D15)</f>
        <v>1040</v>
      </c>
      <c r="E17" s="54">
        <f t="shared" ref="E17:F17" si="3">SUM(E12:E15)</f>
        <v>1284.6035000000002</v>
      </c>
      <c r="F17" s="54">
        <f t="shared" si="3"/>
        <v>1082890.2000000002</v>
      </c>
      <c r="G17" s="41" t="s">
        <v>177</v>
      </c>
      <c r="H17" s="35"/>
      <c r="I17" s="49">
        <f>SUM(I12:I15)</f>
        <v>698</v>
      </c>
      <c r="J17" s="54">
        <f t="shared" ref="J17:K17" si="4">SUM(J12:J15)</f>
        <v>914.48259999999823</v>
      </c>
      <c r="K17" s="54">
        <f t="shared" si="4"/>
        <v>5314716.0800000047</v>
      </c>
      <c r="L17" s="41" t="s">
        <v>177</v>
      </c>
      <c r="M17" s="35"/>
      <c r="N17" s="49">
        <f>SUM(N12:N15)</f>
        <v>695</v>
      </c>
      <c r="O17" s="54">
        <f t="shared" ref="O17:P17" si="5">SUM(O12:O15)</f>
        <v>772.4763999999999</v>
      </c>
      <c r="P17" s="54">
        <f t="shared" si="5"/>
        <v>5956487.4999999842</v>
      </c>
      <c r="Q17" s="41" t="s">
        <v>177</v>
      </c>
      <c r="R17" s="35"/>
      <c r="S17" s="49">
        <f>SUM(S12:S16)</f>
        <v>602</v>
      </c>
      <c r="T17" s="54">
        <f t="shared" ref="T17:U17" si="6">SUM(T12:T16)</f>
        <v>917.9749999999998</v>
      </c>
      <c r="U17" s="54">
        <f t="shared" si="6"/>
        <v>6878998.5000000019</v>
      </c>
      <c r="V17" s="41" t="s">
        <v>177</v>
      </c>
      <c r="W17" s="35"/>
      <c r="X17" s="49">
        <f>SUM(X12:X16)</f>
        <v>677</v>
      </c>
      <c r="Y17" s="54">
        <f t="shared" ref="Y17:Z17" si="7">SUM(Y12:Y16)</f>
        <v>1016.6045999999999</v>
      </c>
      <c r="Z17" s="54">
        <f t="shared" si="7"/>
        <v>8648563.9800000042</v>
      </c>
      <c r="AA17" s="41" t="s">
        <v>177</v>
      </c>
      <c r="AB17" s="35"/>
      <c r="AC17" s="49">
        <v>681</v>
      </c>
      <c r="AD17" s="62">
        <v>962.97190000000035</v>
      </c>
      <c r="AE17" s="120">
        <v>7347843.6400000034</v>
      </c>
      <c r="AF17" s="41" t="s">
        <v>177</v>
      </c>
      <c r="AG17" s="35"/>
      <c r="AH17" s="49">
        <v>523</v>
      </c>
      <c r="AI17" s="51">
        <v>817.37320000000022</v>
      </c>
      <c r="AJ17" s="74">
        <v>6545546.5500000017</v>
      </c>
      <c r="AK17" s="41" t="s">
        <v>177</v>
      </c>
      <c r="AL17" s="35"/>
      <c r="AM17" s="34">
        <v>699</v>
      </c>
      <c r="AN17" s="82">
        <v>1026.1407999999994</v>
      </c>
      <c r="AO17" s="47">
        <v>8191640.3999999976</v>
      </c>
      <c r="AP17" s="41" t="s">
        <v>177</v>
      </c>
      <c r="AQ17" s="35"/>
      <c r="AR17" s="34">
        <v>731</v>
      </c>
      <c r="AS17" s="36">
        <v>943.65100000000041</v>
      </c>
      <c r="AT17" s="37">
        <v>6797270.5100000035</v>
      </c>
      <c r="AU17" s="41" t="s">
        <v>177</v>
      </c>
      <c r="AV17" s="35"/>
      <c r="AW17" s="34">
        <v>576</v>
      </c>
      <c r="AX17" s="36">
        <v>841.17479999999955</v>
      </c>
      <c r="AY17" s="37">
        <v>6678421.1100000069</v>
      </c>
    </row>
    <row r="18" spans="1:51" x14ac:dyDescent="0.35">
      <c r="A18" s="314" t="s">
        <v>198</v>
      </c>
      <c r="B18" s="34">
        <v>10768</v>
      </c>
      <c r="C18" s="34" t="s">
        <v>140</v>
      </c>
      <c r="D18" s="34">
        <v>15</v>
      </c>
      <c r="E18" s="36">
        <v>4.9274000000000004</v>
      </c>
      <c r="F18" s="37">
        <v>23107.7</v>
      </c>
      <c r="G18" s="34">
        <v>10768</v>
      </c>
      <c r="H18" s="92" t="s">
        <v>160</v>
      </c>
      <c r="I18" s="92">
        <v>148</v>
      </c>
      <c r="J18" s="95">
        <v>98.780999999999992</v>
      </c>
      <c r="K18" s="96">
        <v>664420.75000000035</v>
      </c>
      <c r="L18" s="34">
        <v>10768</v>
      </c>
      <c r="M18" s="92" t="s">
        <v>174</v>
      </c>
      <c r="N18" s="92">
        <v>186</v>
      </c>
      <c r="O18" s="95">
        <v>139.0509999999999</v>
      </c>
      <c r="P18" s="96">
        <v>1188662.6899999997</v>
      </c>
      <c r="Q18" s="34">
        <v>10768</v>
      </c>
      <c r="R18" s="34" t="s">
        <v>160</v>
      </c>
      <c r="S18" s="34">
        <v>2</v>
      </c>
      <c r="T18" s="82">
        <v>1.8357999999999999</v>
      </c>
      <c r="U18" s="47">
        <v>-4427.18</v>
      </c>
      <c r="V18" s="34">
        <v>10768</v>
      </c>
      <c r="W18" s="34" t="s">
        <v>142</v>
      </c>
      <c r="X18" s="34">
        <v>9</v>
      </c>
      <c r="Y18" s="36">
        <v>6.9638000000000009</v>
      </c>
      <c r="Z18" s="82">
        <v>66852.48000000001</v>
      </c>
      <c r="AA18" s="34">
        <v>10768</v>
      </c>
      <c r="AB18" s="34" t="s">
        <v>140</v>
      </c>
      <c r="AC18" s="34">
        <v>1</v>
      </c>
      <c r="AD18" s="36">
        <v>0.4279</v>
      </c>
      <c r="AE18" s="37">
        <v>0</v>
      </c>
      <c r="AF18" s="34">
        <v>10768</v>
      </c>
      <c r="AG18" s="92" t="s">
        <v>251</v>
      </c>
      <c r="AH18" s="92">
        <v>180</v>
      </c>
      <c r="AI18" s="95">
        <v>125.57779999999998</v>
      </c>
      <c r="AJ18" s="96">
        <v>1123330.1399999997</v>
      </c>
      <c r="AK18" s="34">
        <v>10768</v>
      </c>
      <c r="AL18" s="34" t="s">
        <v>140</v>
      </c>
      <c r="AM18" s="34">
        <v>1</v>
      </c>
      <c r="AN18" s="82">
        <v>2.4594999999999998</v>
      </c>
      <c r="AO18" s="47">
        <v>0</v>
      </c>
      <c r="AP18" s="34">
        <v>10768</v>
      </c>
      <c r="AQ18" s="92" t="s">
        <v>287</v>
      </c>
      <c r="AR18" s="92">
        <v>141</v>
      </c>
      <c r="AS18" s="93">
        <v>86.716699999999989</v>
      </c>
      <c r="AT18" s="94">
        <v>700176.63</v>
      </c>
      <c r="AU18" s="34">
        <v>10768</v>
      </c>
      <c r="AV18" s="34" t="s">
        <v>140</v>
      </c>
      <c r="AW18" s="34">
        <v>1</v>
      </c>
      <c r="AX18" s="36">
        <v>0.51600000000000001</v>
      </c>
      <c r="AY18" s="37">
        <v>0</v>
      </c>
    </row>
    <row r="19" spans="1:51" x14ac:dyDescent="0.35">
      <c r="A19" s="315"/>
      <c r="B19" s="38"/>
      <c r="C19" s="89" t="s">
        <v>157</v>
      </c>
      <c r="D19" s="89">
        <v>244</v>
      </c>
      <c r="E19" s="90">
        <v>161.69859999999997</v>
      </c>
      <c r="F19" s="91">
        <v>462750.66</v>
      </c>
      <c r="G19" s="38"/>
      <c r="H19" s="39" t="s">
        <v>140</v>
      </c>
      <c r="I19" s="39">
        <v>1</v>
      </c>
      <c r="J19" s="67">
        <v>0.22800000000000001</v>
      </c>
      <c r="K19" s="48">
        <v>1596</v>
      </c>
      <c r="L19" s="38"/>
      <c r="M19" s="39" t="s">
        <v>142</v>
      </c>
      <c r="N19" s="39">
        <v>7</v>
      </c>
      <c r="O19" s="67">
        <v>6.2233000000000001</v>
      </c>
      <c r="P19" s="48">
        <v>59743.68</v>
      </c>
      <c r="Q19" s="38"/>
      <c r="R19" s="89" t="s">
        <v>185</v>
      </c>
      <c r="S19" s="89">
        <v>143</v>
      </c>
      <c r="T19" s="97">
        <v>105.13049999999997</v>
      </c>
      <c r="U19" s="99">
        <v>900379.60999999964</v>
      </c>
      <c r="V19" s="38"/>
      <c r="W19" s="89" t="s">
        <v>221</v>
      </c>
      <c r="X19" s="89">
        <v>187</v>
      </c>
      <c r="Y19" s="90">
        <v>130.03099999999995</v>
      </c>
      <c r="Z19" s="97">
        <v>1262392.97</v>
      </c>
      <c r="AA19" s="38"/>
      <c r="AB19" s="89" t="s">
        <v>245</v>
      </c>
      <c r="AC19" s="89">
        <v>101</v>
      </c>
      <c r="AD19" s="90">
        <v>64.013100000000009</v>
      </c>
      <c r="AE19" s="91">
        <v>552394.67000000004</v>
      </c>
      <c r="AF19" s="38"/>
      <c r="AG19" s="39" t="s">
        <v>142</v>
      </c>
      <c r="AH19" s="39">
        <v>4</v>
      </c>
      <c r="AI19" s="67">
        <v>1.5428999999999999</v>
      </c>
      <c r="AJ19" s="48">
        <v>14811.84</v>
      </c>
      <c r="AK19" s="38"/>
      <c r="AL19" s="89" t="s">
        <v>262</v>
      </c>
      <c r="AM19" s="89">
        <v>172</v>
      </c>
      <c r="AN19" s="97">
        <v>112.85379999999996</v>
      </c>
      <c r="AO19" s="99">
        <v>1019193.8399999999</v>
      </c>
      <c r="AP19" s="38"/>
      <c r="AQ19" s="39" t="s">
        <v>262</v>
      </c>
      <c r="AR19" s="39">
        <v>2</v>
      </c>
      <c r="AS19" s="53">
        <v>2.3749000000000002</v>
      </c>
      <c r="AT19" s="40">
        <v>0</v>
      </c>
      <c r="AU19" s="38"/>
      <c r="AV19" s="89" t="s">
        <v>283</v>
      </c>
      <c r="AW19" s="89">
        <v>146</v>
      </c>
      <c r="AX19" s="90">
        <v>92.022599999999983</v>
      </c>
      <c r="AY19" s="91">
        <v>825562.30000000028</v>
      </c>
    </row>
    <row r="20" spans="1:51" x14ac:dyDescent="0.35">
      <c r="A20" s="315"/>
      <c r="B20" s="38"/>
      <c r="C20" s="39" t="s">
        <v>142</v>
      </c>
      <c r="D20" s="39">
        <v>7</v>
      </c>
      <c r="E20" s="53">
        <v>6.0541</v>
      </c>
      <c r="F20" s="40">
        <v>0</v>
      </c>
      <c r="G20" s="38"/>
      <c r="H20" s="39" t="s">
        <v>142</v>
      </c>
      <c r="I20" s="39">
        <v>4</v>
      </c>
      <c r="J20" s="67">
        <v>2.8460000000000001</v>
      </c>
      <c r="K20" s="48">
        <v>18962.88</v>
      </c>
      <c r="P20" s="50"/>
      <c r="Q20" s="38"/>
      <c r="R20" s="39" t="s">
        <v>142</v>
      </c>
      <c r="S20" s="39">
        <v>18</v>
      </c>
      <c r="T20" s="67">
        <v>12.224599999999999</v>
      </c>
      <c r="U20" s="48">
        <v>103238.39999999999</v>
      </c>
      <c r="Z20" s="50"/>
      <c r="AA20" s="38"/>
      <c r="AB20" s="39" t="s">
        <v>174</v>
      </c>
      <c r="AC20" s="39">
        <v>1</v>
      </c>
      <c r="AD20" s="53">
        <v>1.0563</v>
      </c>
      <c r="AE20" s="40">
        <v>0</v>
      </c>
      <c r="AI20" s="50"/>
      <c r="AJ20" s="50"/>
      <c r="AK20" s="38"/>
      <c r="AL20" s="39" t="s">
        <v>142</v>
      </c>
      <c r="AM20" s="39">
        <v>7</v>
      </c>
      <c r="AN20" s="67">
        <v>3.3894000000000002</v>
      </c>
      <c r="AO20" s="48">
        <v>32538.240000000002</v>
      </c>
      <c r="AP20" s="38"/>
      <c r="AQ20" s="39" t="s">
        <v>142</v>
      </c>
      <c r="AR20" s="39">
        <v>6</v>
      </c>
      <c r="AS20" s="53">
        <v>3.6877000000000004</v>
      </c>
      <c r="AT20" s="40">
        <v>35401.919999999998</v>
      </c>
      <c r="AU20" s="38"/>
      <c r="AV20" s="39" t="s">
        <v>142</v>
      </c>
      <c r="AW20" s="39">
        <v>3</v>
      </c>
      <c r="AX20" s="53">
        <v>1.8955</v>
      </c>
      <c r="AY20" s="40">
        <v>18196.8</v>
      </c>
    </row>
    <row r="21" spans="1:51" ht="25.5" thickBot="1" x14ac:dyDescent="0.55000000000000004">
      <c r="A21" s="316"/>
      <c r="B21" s="41" t="s">
        <v>218</v>
      </c>
      <c r="C21" s="69"/>
      <c r="D21" s="49">
        <f>SUM(D18:D20)</f>
        <v>266</v>
      </c>
      <c r="E21" s="54">
        <f t="shared" ref="E21:F21" si="8">SUM(E18:E20)</f>
        <v>172.68009999999998</v>
      </c>
      <c r="F21" s="54">
        <f t="shared" si="8"/>
        <v>485858.36</v>
      </c>
      <c r="G21" s="41" t="s">
        <v>218</v>
      </c>
      <c r="H21" s="35"/>
      <c r="I21" s="70">
        <f>SUM(I18:I20)</f>
        <v>153</v>
      </c>
      <c r="J21" s="71">
        <f t="shared" ref="J21:K21" si="9">SUM(J18:J20)</f>
        <v>101.85499999999999</v>
      </c>
      <c r="K21" s="71">
        <f t="shared" si="9"/>
        <v>684979.63000000035</v>
      </c>
      <c r="L21" s="41" t="s">
        <v>218</v>
      </c>
      <c r="M21" s="35"/>
      <c r="N21" s="49">
        <f>SUM(N18:N20)</f>
        <v>193</v>
      </c>
      <c r="O21" s="54">
        <f t="shared" ref="O21:P21" si="10">SUM(O18:O20)</f>
        <v>145.2742999999999</v>
      </c>
      <c r="P21" s="54">
        <f t="shared" si="10"/>
        <v>1248406.3699999996</v>
      </c>
      <c r="Q21" s="41" t="s">
        <v>218</v>
      </c>
      <c r="R21" s="35"/>
      <c r="S21" s="49">
        <f>SUM(S18:S20)</f>
        <v>163</v>
      </c>
      <c r="T21" s="54">
        <f t="shared" ref="T21:U21" si="11">SUM(T18:T20)</f>
        <v>119.19089999999997</v>
      </c>
      <c r="U21" s="54">
        <f t="shared" si="11"/>
        <v>999190.82999999961</v>
      </c>
      <c r="V21" s="41" t="s">
        <v>218</v>
      </c>
      <c r="W21" s="35"/>
      <c r="X21" s="49">
        <v>196</v>
      </c>
      <c r="Y21" s="62">
        <v>136.99479999999997</v>
      </c>
      <c r="Z21" s="51">
        <v>1329245.4500000002</v>
      </c>
      <c r="AA21" s="41" t="s">
        <v>218</v>
      </c>
      <c r="AB21" s="35"/>
      <c r="AC21" s="49">
        <v>103</v>
      </c>
      <c r="AD21" s="62">
        <v>65.497299999999996</v>
      </c>
      <c r="AE21" s="120">
        <v>552394.67000000004</v>
      </c>
      <c r="AF21" s="41" t="s">
        <v>218</v>
      </c>
      <c r="AG21" s="35"/>
      <c r="AH21" s="49">
        <v>184</v>
      </c>
      <c r="AI21" s="51">
        <v>127.12069999999999</v>
      </c>
      <c r="AJ21" s="74">
        <v>1138141.98</v>
      </c>
      <c r="AK21" s="34" t="s">
        <v>218</v>
      </c>
      <c r="AL21" s="35"/>
      <c r="AM21" s="34">
        <v>180</v>
      </c>
      <c r="AN21" s="82">
        <v>118.70269999999995</v>
      </c>
      <c r="AO21" s="47">
        <v>1051732.0799999996</v>
      </c>
      <c r="AP21" s="41" t="s">
        <v>218</v>
      </c>
      <c r="AQ21" s="35"/>
      <c r="AR21" s="34">
        <v>149</v>
      </c>
      <c r="AS21" s="36">
        <v>92.779299999999964</v>
      </c>
      <c r="AT21" s="37">
        <v>735578.54999999993</v>
      </c>
      <c r="AU21" s="41" t="s">
        <v>218</v>
      </c>
      <c r="AV21" s="35"/>
      <c r="AW21" s="34">
        <v>150</v>
      </c>
      <c r="AX21" s="36">
        <v>94.434099999999972</v>
      </c>
      <c r="AY21" s="37">
        <v>843759.10000000021</v>
      </c>
    </row>
    <row r="22" spans="1:51" x14ac:dyDescent="0.35">
      <c r="A22" s="306" t="s">
        <v>211</v>
      </c>
      <c r="B22" s="53">
        <v>10769</v>
      </c>
      <c r="C22" s="34" t="s">
        <v>140</v>
      </c>
      <c r="D22" s="34">
        <v>5</v>
      </c>
      <c r="E22" s="36">
        <v>1.6012999999999999</v>
      </c>
      <c r="F22" s="37">
        <v>11209.1</v>
      </c>
      <c r="G22" s="39">
        <v>10769</v>
      </c>
      <c r="H22" s="89" t="s">
        <v>160</v>
      </c>
      <c r="I22" s="89">
        <v>241</v>
      </c>
      <c r="J22" s="97">
        <v>197.83710000000019</v>
      </c>
      <c r="K22" s="99">
        <v>1303228.1500000008</v>
      </c>
      <c r="L22" s="39">
        <v>10769</v>
      </c>
      <c r="M22" s="89" t="s">
        <v>174</v>
      </c>
      <c r="N22" s="89">
        <v>112</v>
      </c>
      <c r="O22" s="97">
        <v>78.237400000000008</v>
      </c>
      <c r="P22" s="99">
        <v>678498.25999999978</v>
      </c>
      <c r="Q22" s="39">
        <v>10769</v>
      </c>
      <c r="R22" s="89" t="s">
        <v>185</v>
      </c>
      <c r="S22" s="89">
        <v>93</v>
      </c>
      <c r="T22" s="97">
        <v>74.001299999999972</v>
      </c>
      <c r="U22" s="99">
        <v>633776.68000000005</v>
      </c>
      <c r="V22" s="34">
        <v>10769</v>
      </c>
      <c r="W22" s="34" t="s">
        <v>142</v>
      </c>
      <c r="X22" s="34">
        <v>7</v>
      </c>
      <c r="Y22" s="82">
        <v>3.7149000000000001</v>
      </c>
      <c r="Z22" s="82">
        <v>35663.040000000001</v>
      </c>
      <c r="AA22" s="34">
        <v>10769</v>
      </c>
      <c r="AB22" s="92" t="s">
        <v>245</v>
      </c>
      <c r="AC22" s="92">
        <v>119</v>
      </c>
      <c r="AD22" s="93">
        <v>93.37959999999994</v>
      </c>
      <c r="AE22" s="94">
        <v>805809.94999999984</v>
      </c>
      <c r="AF22" s="34">
        <v>10769</v>
      </c>
      <c r="AG22" s="157" t="s">
        <v>251</v>
      </c>
      <c r="AH22" s="157">
        <v>84</v>
      </c>
      <c r="AI22" s="158">
        <v>69.096900000000019</v>
      </c>
      <c r="AJ22" s="159">
        <v>625278.61</v>
      </c>
      <c r="AK22" s="34">
        <v>10769</v>
      </c>
      <c r="AL22" s="92" t="s">
        <v>262</v>
      </c>
      <c r="AM22" s="92">
        <v>139</v>
      </c>
      <c r="AN22" s="95">
        <v>112.07499999999996</v>
      </c>
      <c r="AO22" s="96">
        <v>1012160.52</v>
      </c>
      <c r="AP22" s="34">
        <v>10769</v>
      </c>
      <c r="AQ22" s="92" t="s">
        <v>287</v>
      </c>
      <c r="AR22" s="92">
        <v>149</v>
      </c>
      <c r="AS22" s="93">
        <v>101.43279999999997</v>
      </c>
      <c r="AT22" s="94">
        <v>818998.89999999967</v>
      </c>
      <c r="AU22" s="34">
        <v>10769</v>
      </c>
      <c r="AV22" s="92" t="s">
        <v>283</v>
      </c>
      <c r="AW22" s="92">
        <v>125</v>
      </c>
      <c r="AX22" s="93">
        <v>91.618599999999944</v>
      </c>
      <c r="AY22" s="94">
        <v>821937.90000000026</v>
      </c>
    </row>
    <row r="23" spans="1:51" x14ac:dyDescent="0.35">
      <c r="A23" s="307"/>
      <c r="B23" s="63"/>
      <c r="C23" s="89" t="s">
        <v>157</v>
      </c>
      <c r="D23" s="89">
        <v>162</v>
      </c>
      <c r="E23" s="90">
        <v>125.67820000000002</v>
      </c>
      <c r="F23" s="91">
        <v>0</v>
      </c>
      <c r="G23" s="38"/>
      <c r="H23" s="39" t="s">
        <v>140</v>
      </c>
      <c r="I23" s="39">
        <v>2</v>
      </c>
      <c r="J23" s="67">
        <v>1.7227999999999999</v>
      </c>
      <c r="K23" s="48">
        <v>1596</v>
      </c>
      <c r="L23" s="38"/>
      <c r="M23" s="39" t="s">
        <v>142</v>
      </c>
      <c r="N23" s="39">
        <v>17</v>
      </c>
      <c r="O23" s="67">
        <v>10.574999999999999</v>
      </c>
      <c r="P23" s="48">
        <v>101520.00000000001</v>
      </c>
      <c r="Q23" s="38"/>
      <c r="R23" s="39" t="s">
        <v>142</v>
      </c>
      <c r="S23" s="39">
        <v>5</v>
      </c>
      <c r="T23" s="67">
        <v>7.7107000000000001</v>
      </c>
      <c r="U23" s="48">
        <v>74022.720000000001</v>
      </c>
      <c r="V23" s="38"/>
      <c r="W23" s="89" t="s">
        <v>221</v>
      </c>
      <c r="X23" s="89">
        <v>101</v>
      </c>
      <c r="Y23" s="97">
        <v>69.246699999999976</v>
      </c>
      <c r="Z23" s="97">
        <v>672274.72000000009</v>
      </c>
      <c r="AA23" s="38"/>
      <c r="AB23" s="39" t="s">
        <v>142</v>
      </c>
      <c r="AC23" s="39">
        <v>6</v>
      </c>
      <c r="AD23" s="53">
        <v>10.8957</v>
      </c>
      <c r="AE23" s="40">
        <v>104598.71999999999</v>
      </c>
      <c r="AF23" s="38"/>
      <c r="AG23" s="39" t="s">
        <v>142</v>
      </c>
      <c r="AH23" s="39">
        <v>4</v>
      </c>
      <c r="AI23" s="67">
        <v>3.1206</v>
      </c>
      <c r="AJ23" s="48">
        <v>29957.760000000002</v>
      </c>
      <c r="AK23" s="38"/>
      <c r="AL23" s="39" t="s">
        <v>142</v>
      </c>
      <c r="AM23" s="39">
        <v>6</v>
      </c>
      <c r="AN23" s="67">
        <v>4.5274000000000001</v>
      </c>
      <c r="AO23" s="48">
        <v>43463.039999999994</v>
      </c>
      <c r="AP23" s="38"/>
      <c r="AQ23" s="39" t="s">
        <v>142</v>
      </c>
      <c r="AR23" s="39">
        <v>6</v>
      </c>
      <c r="AS23" s="53">
        <v>2.7259000000000002</v>
      </c>
      <c r="AT23" s="40">
        <v>26168.639999999996</v>
      </c>
      <c r="AU23" s="38"/>
      <c r="AV23" s="39" t="s">
        <v>142</v>
      </c>
      <c r="AW23" s="39">
        <v>19</v>
      </c>
      <c r="AX23" s="53">
        <v>20.656399999999998</v>
      </c>
      <c r="AY23" s="40">
        <v>198301.43999999997</v>
      </c>
    </row>
    <row r="24" spans="1:51" x14ac:dyDescent="0.35">
      <c r="A24" s="307"/>
      <c r="B24" s="63"/>
      <c r="C24" s="39" t="s">
        <v>142</v>
      </c>
      <c r="D24" s="39">
        <v>8</v>
      </c>
      <c r="E24" s="53">
        <v>6.4459</v>
      </c>
      <c r="F24" s="40">
        <v>0</v>
      </c>
      <c r="G24" s="38"/>
      <c r="H24" s="39" t="s">
        <v>142</v>
      </c>
      <c r="I24" s="39">
        <v>19</v>
      </c>
      <c r="J24" s="67">
        <v>11.526599999999998</v>
      </c>
      <c r="K24" s="48">
        <v>110655.36</v>
      </c>
      <c r="P24" s="50"/>
      <c r="U24" s="50"/>
      <c r="Y24" s="50"/>
      <c r="Z24" s="50"/>
      <c r="AI24" s="50"/>
      <c r="AJ24" s="50"/>
      <c r="AN24" s="50"/>
      <c r="AO24" s="50"/>
    </row>
    <row r="25" spans="1:51" ht="23.25" thickBot="1" x14ac:dyDescent="0.4">
      <c r="A25" s="308"/>
      <c r="B25" s="64" t="s">
        <v>180</v>
      </c>
      <c r="C25" s="35"/>
      <c r="D25" s="49">
        <f>SUM(D22:D24)</f>
        <v>175</v>
      </c>
      <c r="E25" s="54">
        <f t="shared" ref="E25:F25" si="12">SUM(E22:E24)</f>
        <v>133.72540000000001</v>
      </c>
      <c r="F25" s="54">
        <f t="shared" si="12"/>
        <v>11209.1</v>
      </c>
      <c r="G25" s="41" t="s">
        <v>180</v>
      </c>
      <c r="H25" s="35"/>
      <c r="I25" s="49">
        <f>SUM(I22:I24)</f>
        <v>262</v>
      </c>
      <c r="J25" s="54">
        <f t="shared" ref="J25:K25" si="13">SUM(J22:J24)</f>
        <v>211.0865000000002</v>
      </c>
      <c r="K25" s="54">
        <f t="shared" si="13"/>
        <v>1415479.5100000009</v>
      </c>
      <c r="L25" s="41" t="s">
        <v>180</v>
      </c>
      <c r="M25" s="35"/>
      <c r="N25" s="49">
        <f>SUM(N22:N24)</f>
        <v>129</v>
      </c>
      <c r="O25" s="54">
        <f t="shared" ref="O25:P25" si="14">SUM(O22:O24)</f>
        <v>88.812400000000011</v>
      </c>
      <c r="P25" s="54">
        <f t="shared" si="14"/>
        <v>780018.25999999978</v>
      </c>
      <c r="Q25" s="41" t="s">
        <v>180</v>
      </c>
      <c r="R25" s="35"/>
      <c r="S25" s="49">
        <f>SUM(S22:S24)</f>
        <v>98</v>
      </c>
      <c r="T25" s="54">
        <f t="shared" ref="T25:U25" si="15">SUM(T22:T24)</f>
        <v>81.711999999999975</v>
      </c>
      <c r="U25" s="54">
        <f t="shared" si="15"/>
        <v>707799.4</v>
      </c>
      <c r="V25" s="41" t="s">
        <v>180</v>
      </c>
      <c r="W25" s="35"/>
      <c r="X25" s="34">
        <f>SUM(X22:X24)</f>
        <v>108</v>
      </c>
      <c r="Y25" s="72">
        <f t="shared" ref="Y25:Z25" si="16">SUM(Y22:Y24)</f>
        <v>72.961599999999976</v>
      </c>
      <c r="Z25" s="72">
        <f t="shared" si="16"/>
        <v>707937.76000000013</v>
      </c>
      <c r="AA25" s="41" t="s">
        <v>180</v>
      </c>
      <c r="AB25" s="35"/>
      <c r="AC25" s="49">
        <v>125</v>
      </c>
      <c r="AD25" s="62">
        <v>104.27529999999994</v>
      </c>
      <c r="AE25" s="120">
        <v>910408.66999999981</v>
      </c>
      <c r="AF25" s="41" t="s">
        <v>180</v>
      </c>
      <c r="AG25" s="35"/>
      <c r="AH25" s="49">
        <v>88</v>
      </c>
      <c r="AI25" s="51">
        <v>72.217500000000001</v>
      </c>
      <c r="AJ25" s="74">
        <v>655236.37</v>
      </c>
      <c r="AK25" s="41" t="s">
        <v>180</v>
      </c>
      <c r="AL25" s="35"/>
      <c r="AM25" s="34">
        <v>145</v>
      </c>
      <c r="AN25" s="82">
        <v>116.60239999999993</v>
      </c>
      <c r="AO25" s="47">
        <v>1055623.5599999998</v>
      </c>
      <c r="AP25" s="41" t="s">
        <v>180</v>
      </c>
      <c r="AQ25" s="35"/>
      <c r="AR25" s="34">
        <v>155</v>
      </c>
      <c r="AS25" s="36">
        <v>104.15869999999997</v>
      </c>
      <c r="AT25" s="37">
        <v>845167.53999999957</v>
      </c>
      <c r="AU25" s="41" t="s">
        <v>180</v>
      </c>
      <c r="AV25" s="35"/>
      <c r="AW25" s="34">
        <v>144</v>
      </c>
      <c r="AX25" s="36">
        <v>112.27499999999991</v>
      </c>
      <c r="AY25" s="37">
        <v>1020239.34</v>
      </c>
    </row>
    <row r="26" spans="1:51" x14ac:dyDescent="0.35">
      <c r="A26" s="300" t="s">
        <v>199</v>
      </c>
      <c r="B26" s="36">
        <v>10770</v>
      </c>
      <c r="C26" s="34" t="s">
        <v>140</v>
      </c>
      <c r="D26" s="34">
        <v>6</v>
      </c>
      <c r="E26" s="36">
        <v>2.9175</v>
      </c>
      <c r="F26" s="37">
        <v>8827</v>
      </c>
      <c r="G26" s="34">
        <v>10770</v>
      </c>
      <c r="H26" s="92" t="s">
        <v>144</v>
      </c>
      <c r="I26" s="92">
        <v>132</v>
      </c>
      <c r="J26" s="95">
        <v>92.376899999999992</v>
      </c>
      <c r="K26" s="100">
        <v>645243.40000000026</v>
      </c>
      <c r="L26" s="34">
        <v>10770</v>
      </c>
      <c r="M26" s="92" t="s">
        <v>162</v>
      </c>
      <c r="N26" s="92">
        <v>149</v>
      </c>
      <c r="O26" s="95">
        <v>92.775799999999961</v>
      </c>
      <c r="P26" s="100">
        <v>835524.96999999986</v>
      </c>
      <c r="Q26" s="34">
        <v>10770</v>
      </c>
      <c r="R26" s="34" t="s">
        <v>192</v>
      </c>
      <c r="S26" s="34">
        <v>2</v>
      </c>
      <c r="T26" s="82">
        <v>0.9648000000000001</v>
      </c>
      <c r="U26" s="37">
        <v>0</v>
      </c>
      <c r="V26" s="34">
        <v>10770</v>
      </c>
      <c r="W26" s="34" t="s">
        <v>142</v>
      </c>
      <c r="X26" s="34">
        <v>8</v>
      </c>
      <c r="Y26" s="36">
        <v>2.6164000000000005</v>
      </c>
      <c r="Z26" s="82">
        <v>19507.2</v>
      </c>
      <c r="AA26" s="34">
        <v>10770</v>
      </c>
      <c r="AB26" s="92" t="s">
        <v>244</v>
      </c>
      <c r="AC26" s="92">
        <v>107</v>
      </c>
      <c r="AD26" s="95">
        <v>64.191000000000003</v>
      </c>
      <c r="AE26" s="96">
        <v>575234.78000000014</v>
      </c>
      <c r="AF26" s="34">
        <v>10770</v>
      </c>
      <c r="AG26" s="92" t="s">
        <v>253</v>
      </c>
      <c r="AH26" s="92">
        <v>111</v>
      </c>
      <c r="AI26" s="95">
        <v>72.086300000000023</v>
      </c>
      <c r="AJ26" s="96">
        <v>677420.22999999986</v>
      </c>
      <c r="AK26" s="34">
        <v>10770</v>
      </c>
      <c r="AL26" s="92" t="s">
        <v>261</v>
      </c>
      <c r="AM26" s="92">
        <v>74</v>
      </c>
      <c r="AN26" s="95">
        <v>44.912999999999997</v>
      </c>
      <c r="AO26" s="96">
        <v>421214.37000000011</v>
      </c>
      <c r="AP26" s="34">
        <v>10770</v>
      </c>
      <c r="AQ26" s="92" t="s">
        <v>286</v>
      </c>
      <c r="AR26" s="92">
        <v>221</v>
      </c>
      <c r="AS26" s="93">
        <v>137.23689999999991</v>
      </c>
      <c r="AT26" s="94">
        <v>1150710.7000000004</v>
      </c>
      <c r="AU26" s="34">
        <v>10770</v>
      </c>
      <c r="AV26" s="92" t="s">
        <v>282</v>
      </c>
      <c r="AW26" s="92">
        <v>104</v>
      </c>
      <c r="AX26" s="93">
        <v>93.850899999999925</v>
      </c>
      <c r="AY26" s="94">
        <v>874347.8800000007</v>
      </c>
    </row>
    <row r="27" spans="1:51" x14ac:dyDescent="0.35">
      <c r="A27" s="301"/>
      <c r="B27" s="63"/>
      <c r="C27" s="89" t="s">
        <v>156</v>
      </c>
      <c r="D27" s="89">
        <v>193</v>
      </c>
      <c r="E27" s="90">
        <v>124.6104999999999</v>
      </c>
      <c r="F27" s="91">
        <v>462650.55000000022</v>
      </c>
      <c r="G27" s="38"/>
      <c r="H27" s="39" t="s">
        <v>142</v>
      </c>
      <c r="I27" s="39">
        <v>5</v>
      </c>
      <c r="J27" s="67">
        <v>1.1443999999999999</v>
      </c>
      <c r="K27" s="44">
        <v>10986.240000000002</v>
      </c>
      <c r="L27" s="43"/>
      <c r="M27" s="39" t="s">
        <v>142</v>
      </c>
      <c r="N27" s="39">
        <v>10</v>
      </c>
      <c r="O27" s="67">
        <v>4.2000999999999999</v>
      </c>
      <c r="P27" s="44">
        <v>40320.959999999999</v>
      </c>
      <c r="Q27" s="38"/>
      <c r="R27" s="89" t="s">
        <v>186</v>
      </c>
      <c r="S27" s="89">
        <v>58</v>
      </c>
      <c r="T27" s="97">
        <v>33.358800000000002</v>
      </c>
      <c r="U27" s="99">
        <v>296686.52</v>
      </c>
      <c r="V27" s="38"/>
      <c r="W27" s="89" t="s">
        <v>227</v>
      </c>
      <c r="X27" s="89">
        <v>165</v>
      </c>
      <c r="Y27" s="90">
        <v>119.0106</v>
      </c>
      <c r="Z27" s="97">
        <v>1199841.070000001</v>
      </c>
      <c r="AA27" s="38"/>
      <c r="AB27" s="39" t="s">
        <v>141</v>
      </c>
      <c r="AC27" s="39">
        <v>1</v>
      </c>
      <c r="AD27" s="67">
        <v>4.8507999999999996</v>
      </c>
      <c r="AE27" s="48">
        <v>43657.2</v>
      </c>
      <c r="AF27" s="38"/>
      <c r="AG27" s="39" t="s">
        <v>142</v>
      </c>
      <c r="AH27" s="39">
        <v>6</v>
      </c>
      <c r="AI27" s="67">
        <v>3.1720000000000002</v>
      </c>
      <c r="AJ27" s="48">
        <v>30451.200000000001</v>
      </c>
      <c r="AK27" s="38"/>
      <c r="AL27" s="39" t="s">
        <v>142</v>
      </c>
      <c r="AM27" s="39">
        <v>8</v>
      </c>
      <c r="AN27" s="67">
        <v>3.1722999999999999</v>
      </c>
      <c r="AO27" s="48">
        <v>30454.079999999998</v>
      </c>
      <c r="AP27" s="38"/>
      <c r="AQ27" s="39" t="s">
        <v>142</v>
      </c>
      <c r="AR27" s="39">
        <v>10</v>
      </c>
      <c r="AS27" s="53">
        <v>6.7510000000000003</v>
      </c>
      <c r="AT27" s="40">
        <v>62273.280000000006</v>
      </c>
      <c r="AU27" s="38"/>
      <c r="AV27" s="39" t="s">
        <v>142</v>
      </c>
      <c r="AW27" s="39">
        <v>3</v>
      </c>
      <c r="AX27" s="53">
        <v>0.84529999999999994</v>
      </c>
      <c r="AY27" s="40">
        <v>8114.880000000001</v>
      </c>
    </row>
    <row r="28" spans="1:51" x14ac:dyDescent="0.35">
      <c r="A28" s="301"/>
      <c r="B28" s="63"/>
      <c r="C28" s="39" t="s">
        <v>142</v>
      </c>
      <c r="D28" s="39">
        <v>12</v>
      </c>
      <c r="E28" s="53">
        <v>5.7256999999999998</v>
      </c>
      <c r="F28" s="40">
        <v>32282.880000000005</v>
      </c>
      <c r="P28" s="57"/>
      <c r="Q28" s="38"/>
      <c r="R28" s="39" t="s">
        <v>142</v>
      </c>
      <c r="S28" s="39">
        <v>5</v>
      </c>
      <c r="T28" s="67">
        <v>2.3652000000000002</v>
      </c>
      <c r="U28" s="48">
        <v>22705.919999999998</v>
      </c>
      <c r="Z28" s="50"/>
      <c r="AA28" s="38"/>
      <c r="AB28" s="39" t="s">
        <v>142</v>
      </c>
      <c r="AC28" s="39">
        <v>5</v>
      </c>
      <c r="AD28" s="67">
        <v>1.7811000000000001</v>
      </c>
      <c r="AE28" s="48">
        <v>17098.560000000001</v>
      </c>
      <c r="AI28" s="50"/>
      <c r="AJ28" s="50"/>
      <c r="AN28" s="50"/>
      <c r="AO28" s="50"/>
    </row>
    <row r="29" spans="1:51" ht="23.25" thickBot="1" x14ac:dyDescent="0.4">
      <c r="A29" s="302"/>
      <c r="B29" s="64" t="s">
        <v>145</v>
      </c>
      <c r="C29" s="35"/>
      <c r="D29" s="34">
        <v>211</v>
      </c>
      <c r="E29" s="36">
        <v>133.2536999999999</v>
      </c>
      <c r="F29" s="37">
        <v>503760.43000000023</v>
      </c>
      <c r="G29" s="41" t="s">
        <v>145</v>
      </c>
      <c r="H29" s="35"/>
      <c r="I29" s="49">
        <f>SUM(I26:I28)</f>
        <v>137</v>
      </c>
      <c r="J29" s="54">
        <f t="shared" ref="J29:K29" si="17">SUM(J26:J28)</f>
        <v>93.521299999999997</v>
      </c>
      <c r="K29" s="54">
        <f t="shared" si="17"/>
        <v>656229.64000000025</v>
      </c>
      <c r="L29" s="41" t="s">
        <v>145</v>
      </c>
      <c r="N29" s="55">
        <f>SUM(N26:N28)</f>
        <v>159</v>
      </c>
      <c r="O29" s="58">
        <f t="shared" ref="O29:P29" si="18">SUM(O26:O28)</f>
        <v>96.975899999999967</v>
      </c>
      <c r="P29" s="58">
        <f t="shared" si="18"/>
        <v>875845.92999999982</v>
      </c>
      <c r="Q29" s="41" t="s">
        <v>145</v>
      </c>
      <c r="R29" s="35"/>
      <c r="S29" s="49">
        <f>SUM(S26:S28)</f>
        <v>65</v>
      </c>
      <c r="T29" s="54">
        <f t="shared" ref="T29:U29" si="19">SUM(T26:T28)</f>
        <v>36.688800000000001</v>
      </c>
      <c r="U29" s="54">
        <f t="shared" si="19"/>
        <v>319392.44</v>
      </c>
      <c r="V29" s="41" t="s">
        <v>145</v>
      </c>
      <c r="W29" s="35"/>
      <c r="X29" s="79">
        <f>SUM(X26:X28)</f>
        <v>173</v>
      </c>
      <c r="Y29" s="79">
        <f t="shared" ref="Y29:Z29" si="20">SUM(Y26:Y28)</f>
        <v>121.627</v>
      </c>
      <c r="Z29" s="79">
        <f t="shared" si="20"/>
        <v>1219348.2700000009</v>
      </c>
      <c r="AA29" s="41" t="s">
        <v>145</v>
      </c>
      <c r="AB29" s="35"/>
      <c r="AC29" s="49">
        <v>113</v>
      </c>
      <c r="AD29" s="62">
        <v>70.822899999999962</v>
      </c>
      <c r="AE29" s="120">
        <v>635990.54000000015</v>
      </c>
      <c r="AF29" s="41" t="s">
        <v>145</v>
      </c>
      <c r="AG29" s="35"/>
      <c r="AH29" s="49">
        <v>117</v>
      </c>
      <c r="AI29" s="51">
        <v>75.25830000000002</v>
      </c>
      <c r="AJ29" s="74">
        <v>707871.4299999997</v>
      </c>
      <c r="AK29" s="41" t="s">
        <v>145</v>
      </c>
      <c r="AL29" s="35"/>
      <c r="AM29" s="34">
        <v>82</v>
      </c>
      <c r="AN29" s="82">
        <v>48.085300000000004</v>
      </c>
      <c r="AO29" s="47">
        <v>451668.45000000007</v>
      </c>
      <c r="AP29" s="41" t="s">
        <v>145</v>
      </c>
      <c r="AQ29" s="35"/>
      <c r="AR29" s="34">
        <v>231</v>
      </c>
      <c r="AS29" s="36">
        <v>143.98789999999997</v>
      </c>
      <c r="AT29" s="37">
        <v>1212983.98</v>
      </c>
      <c r="AU29" s="41" t="s">
        <v>145</v>
      </c>
      <c r="AV29" s="35"/>
      <c r="AW29" s="34">
        <v>107</v>
      </c>
      <c r="AX29" s="36">
        <v>94.696199999999919</v>
      </c>
      <c r="AY29" s="37">
        <v>882462.76000000071</v>
      </c>
    </row>
    <row r="30" spans="1:51" x14ac:dyDescent="0.35">
      <c r="A30" s="300" t="s">
        <v>200</v>
      </c>
      <c r="B30" s="36">
        <v>10771</v>
      </c>
      <c r="C30" s="34" t="s">
        <v>140</v>
      </c>
      <c r="D30" s="34">
        <v>3</v>
      </c>
      <c r="E30" s="36">
        <v>2.2879</v>
      </c>
      <c r="F30" s="37">
        <v>5551.7</v>
      </c>
      <c r="G30" s="34">
        <v>10771</v>
      </c>
      <c r="H30" s="92" t="s">
        <v>144</v>
      </c>
      <c r="I30" s="92">
        <v>58</v>
      </c>
      <c r="J30" s="95">
        <v>35.577000000000005</v>
      </c>
      <c r="K30" s="96">
        <v>248501.77999999997</v>
      </c>
      <c r="L30" s="34">
        <v>10771</v>
      </c>
      <c r="M30" s="92" t="s">
        <v>162</v>
      </c>
      <c r="N30" s="92">
        <v>112</v>
      </c>
      <c r="O30" s="95">
        <v>73.478999999999971</v>
      </c>
      <c r="P30" s="96">
        <v>658747.34000000008</v>
      </c>
      <c r="Q30" s="34">
        <v>10771</v>
      </c>
      <c r="R30" s="102">
        <v>8893.7999999999993</v>
      </c>
      <c r="S30" s="92">
        <v>45</v>
      </c>
      <c r="T30" s="95">
        <v>40.354399999999984</v>
      </c>
      <c r="U30" s="96">
        <v>358903.93000000005</v>
      </c>
      <c r="V30" s="34">
        <v>10771</v>
      </c>
      <c r="W30" s="34" t="s">
        <v>142</v>
      </c>
      <c r="X30" s="34">
        <v>4</v>
      </c>
      <c r="Y30" s="36">
        <v>1.2384999999999999</v>
      </c>
      <c r="Z30" s="82">
        <v>11889.599999999999</v>
      </c>
      <c r="AA30" s="34">
        <v>10771</v>
      </c>
      <c r="AB30" s="92" t="s">
        <v>244</v>
      </c>
      <c r="AC30" s="92">
        <v>56</v>
      </c>
      <c r="AD30" s="93">
        <v>34.187499999999979</v>
      </c>
      <c r="AE30" s="94">
        <v>306364.44999999995</v>
      </c>
      <c r="AF30" s="34">
        <v>10771</v>
      </c>
      <c r="AG30" s="92" t="s">
        <v>253</v>
      </c>
      <c r="AH30" s="92">
        <v>56</v>
      </c>
      <c r="AI30" s="93">
        <v>38.054799999999986</v>
      </c>
      <c r="AJ30" s="94">
        <v>357614.29999999987</v>
      </c>
      <c r="AK30" s="34">
        <v>10771</v>
      </c>
      <c r="AL30" s="92" t="s">
        <v>261</v>
      </c>
      <c r="AM30" s="92">
        <v>73</v>
      </c>
      <c r="AN30" s="95">
        <v>52.756600000000013</v>
      </c>
      <c r="AO30" s="96">
        <v>494775.15000000008</v>
      </c>
      <c r="AP30" s="34">
        <v>10771</v>
      </c>
      <c r="AQ30" s="92" t="s">
        <v>286</v>
      </c>
      <c r="AR30" s="92">
        <v>84</v>
      </c>
      <c r="AS30" s="93">
        <v>47.1203</v>
      </c>
      <c r="AT30" s="94">
        <v>395096.62000000011</v>
      </c>
      <c r="AU30" s="34">
        <v>10771</v>
      </c>
      <c r="AV30" s="92" t="s">
        <v>282</v>
      </c>
      <c r="AW30" s="92">
        <v>28</v>
      </c>
      <c r="AX30" s="93">
        <v>17.985799999999998</v>
      </c>
      <c r="AY30" s="94">
        <v>167562.01</v>
      </c>
    </row>
    <row r="31" spans="1:51" x14ac:dyDescent="0.35">
      <c r="A31" s="301"/>
      <c r="B31" s="63"/>
      <c r="C31" s="89" t="s">
        <v>156</v>
      </c>
      <c r="D31" s="89">
        <v>96</v>
      </c>
      <c r="E31" s="90">
        <v>65.71690000000001</v>
      </c>
      <c r="F31" s="91">
        <v>162870.99000000002</v>
      </c>
      <c r="G31" s="38"/>
      <c r="H31" s="39" t="s">
        <v>142</v>
      </c>
      <c r="I31" s="39">
        <v>1</v>
      </c>
      <c r="J31" s="67">
        <v>0.87060000000000004</v>
      </c>
      <c r="K31" s="48">
        <v>8357.76</v>
      </c>
      <c r="L31" s="38"/>
      <c r="M31" s="39" t="s">
        <v>142</v>
      </c>
      <c r="N31" s="39">
        <v>8</v>
      </c>
      <c r="O31" s="67">
        <v>4.0927000000000007</v>
      </c>
      <c r="P31" s="48">
        <v>39289.919999999998</v>
      </c>
      <c r="Q31" s="38"/>
      <c r="R31" s="73">
        <v>9600</v>
      </c>
      <c r="S31" s="39">
        <v>2</v>
      </c>
      <c r="T31" s="67">
        <v>1.3357000000000001</v>
      </c>
      <c r="U31" s="48">
        <v>12822.72</v>
      </c>
      <c r="V31" s="38"/>
      <c r="W31" s="89" t="s">
        <v>227</v>
      </c>
      <c r="X31" s="89">
        <v>90</v>
      </c>
      <c r="Y31" s="90">
        <v>60.015200000000014</v>
      </c>
      <c r="Z31" s="97">
        <v>605061.27000000025</v>
      </c>
      <c r="AA31" s="38"/>
      <c r="AB31" s="39" t="s">
        <v>142</v>
      </c>
      <c r="AC31" s="39">
        <v>1</v>
      </c>
      <c r="AD31" s="53">
        <v>0.2225</v>
      </c>
      <c r="AE31" s="40">
        <v>2136</v>
      </c>
      <c r="AF31" s="38"/>
      <c r="AG31" s="39" t="s">
        <v>142</v>
      </c>
      <c r="AH31" s="39">
        <v>3</v>
      </c>
      <c r="AI31" s="53">
        <v>2.3163</v>
      </c>
      <c r="AJ31" s="40">
        <v>22236.480000000003</v>
      </c>
      <c r="AK31" s="38"/>
      <c r="AL31" s="39" t="s">
        <v>142</v>
      </c>
      <c r="AM31" s="39">
        <v>5</v>
      </c>
      <c r="AN31" s="67">
        <v>2.5396000000000001</v>
      </c>
      <c r="AO31" s="48">
        <v>14160.96</v>
      </c>
      <c r="AP31" s="38"/>
      <c r="AQ31" s="39" t="s">
        <v>261</v>
      </c>
      <c r="AR31" s="39">
        <v>1</v>
      </c>
      <c r="AS31" s="53">
        <v>3.6387999999999998</v>
      </c>
      <c r="AT31" s="40">
        <v>18929.46</v>
      </c>
      <c r="AU31" s="38"/>
      <c r="AV31" s="39" t="s">
        <v>142</v>
      </c>
      <c r="AW31" s="39">
        <v>2</v>
      </c>
      <c r="AX31" s="53">
        <v>0.76719999999999988</v>
      </c>
      <c r="AY31" s="40">
        <v>7365.1200000000008</v>
      </c>
    </row>
    <row r="32" spans="1:51" x14ac:dyDescent="0.35">
      <c r="A32" s="301"/>
      <c r="B32" s="63"/>
      <c r="C32" s="39" t="s">
        <v>142</v>
      </c>
      <c r="D32" s="39">
        <v>7</v>
      </c>
      <c r="E32" s="53">
        <v>6.0926999999999998</v>
      </c>
      <c r="F32" s="40">
        <v>8468.16</v>
      </c>
      <c r="K32" s="50"/>
      <c r="P32" s="50"/>
      <c r="U32" s="50"/>
      <c r="Z32" s="50"/>
      <c r="AI32" s="55"/>
      <c r="AJ32" s="55"/>
      <c r="AN32" s="50"/>
      <c r="AO32" s="50"/>
      <c r="AP32" s="38"/>
      <c r="AQ32" s="39" t="s">
        <v>142</v>
      </c>
      <c r="AR32" s="39">
        <v>8</v>
      </c>
      <c r="AS32" s="53">
        <v>5.7575000000000003</v>
      </c>
      <c r="AT32" s="40">
        <v>55272</v>
      </c>
    </row>
    <row r="33" spans="1:51" ht="23.25" thickBot="1" x14ac:dyDescent="0.4">
      <c r="A33" s="302"/>
      <c r="B33" s="64" t="s">
        <v>182</v>
      </c>
      <c r="C33" s="35"/>
      <c r="D33" s="34">
        <v>106</v>
      </c>
      <c r="E33" s="36">
        <v>74.097500000000011</v>
      </c>
      <c r="F33" s="37">
        <v>176890.85000000003</v>
      </c>
      <c r="G33" s="41" t="s">
        <v>182</v>
      </c>
      <c r="H33" s="35"/>
      <c r="I33" s="49">
        <f>SUM(I30:I32)</f>
        <v>59</v>
      </c>
      <c r="J33" s="54">
        <f t="shared" ref="J33:K33" si="21">SUM(J30:J32)</f>
        <v>36.447600000000008</v>
      </c>
      <c r="K33" s="54">
        <f t="shared" si="21"/>
        <v>256859.53999999998</v>
      </c>
      <c r="L33" s="41" t="s">
        <v>182</v>
      </c>
      <c r="M33" s="35"/>
      <c r="N33" s="49">
        <f>SUM(N30:N32)</f>
        <v>120</v>
      </c>
      <c r="O33" s="54">
        <f t="shared" ref="O33:P33" si="22">SUM(O30:O32)</f>
        <v>77.571699999999964</v>
      </c>
      <c r="P33" s="54">
        <f t="shared" si="22"/>
        <v>698037.26000000013</v>
      </c>
      <c r="Q33" s="41" t="s">
        <v>182</v>
      </c>
      <c r="R33" s="35"/>
      <c r="S33" s="49">
        <f>SUM(S30:S32)</f>
        <v>47</v>
      </c>
      <c r="T33" s="54">
        <f t="shared" ref="T33:U33" si="23">SUM(T30:T32)</f>
        <v>41.690099999999987</v>
      </c>
      <c r="U33" s="54">
        <f t="shared" si="23"/>
        <v>371726.65</v>
      </c>
      <c r="V33" s="41" t="s">
        <v>182</v>
      </c>
      <c r="W33" s="35"/>
      <c r="X33" s="79">
        <f>SUM(X30:X32)</f>
        <v>94</v>
      </c>
      <c r="Y33" s="79">
        <f t="shared" ref="Y33:Z33" si="24">SUM(Y30:Y32)</f>
        <v>61.253700000000016</v>
      </c>
      <c r="Z33" s="80">
        <f t="shared" si="24"/>
        <v>616950.87000000023</v>
      </c>
      <c r="AA33" s="41" t="s">
        <v>182</v>
      </c>
      <c r="AB33" s="35"/>
      <c r="AC33" s="49">
        <v>57</v>
      </c>
      <c r="AD33" s="62">
        <v>34.409999999999982</v>
      </c>
      <c r="AE33" s="120">
        <v>308500.44999999995</v>
      </c>
      <c r="AF33" s="41" t="s">
        <v>182</v>
      </c>
      <c r="AG33" s="35"/>
      <c r="AH33" s="49">
        <v>59</v>
      </c>
      <c r="AI33" s="62">
        <v>40.371099999999991</v>
      </c>
      <c r="AJ33" s="120">
        <v>379850.77999999991</v>
      </c>
      <c r="AK33" s="41" t="s">
        <v>182</v>
      </c>
      <c r="AL33" s="35"/>
      <c r="AM33" s="34">
        <v>78</v>
      </c>
      <c r="AN33" s="82">
        <v>55.296200000000006</v>
      </c>
      <c r="AO33" s="47">
        <v>508936.1100000001</v>
      </c>
      <c r="AP33" s="41" t="s">
        <v>182</v>
      </c>
      <c r="AQ33" s="35"/>
      <c r="AR33" s="34">
        <v>93</v>
      </c>
      <c r="AS33" s="36">
        <v>56.516600000000011</v>
      </c>
      <c r="AT33" s="37">
        <v>469298.08000000019</v>
      </c>
      <c r="AU33" s="41" t="s">
        <v>182</v>
      </c>
      <c r="AV33" s="35"/>
      <c r="AW33" s="34">
        <v>30</v>
      </c>
      <c r="AX33" s="36">
        <v>18.752999999999997</v>
      </c>
      <c r="AY33" s="37">
        <v>174927.13000000003</v>
      </c>
    </row>
    <row r="34" spans="1:51" x14ac:dyDescent="0.35">
      <c r="A34" s="300" t="s">
        <v>201</v>
      </c>
      <c r="B34" s="36">
        <v>10772</v>
      </c>
      <c r="C34" s="92" t="s">
        <v>176</v>
      </c>
      <c r="D34" s="92">
        <v>274</v>
      </c>
      <c r="E34" s="93">
        <v>187.03610000000009</v>
      </c>
      <c r="F34" s="94">
        <v>526119.60999999964</v>
      </c>
      <c r="G34" s="34">
        <v>10772</v>
      </c>
      <c r="H34" s="92" t="s">
        <v>178</v>
      </c>
      <c r="I34" s="92">
        <v>222</v>
      </c>
      <c r="J34" s="95">
        <v>159.86919999999986</v>
      </c>
      <c r="K34" s="96">
        <v>932108.01999999979</v>
      </c>
      <c r="L34" s="34">
        <v>10772</v>
      </c>
      <c r="M34" s="92" t="s">
        <v>179</v>
      </c>
      <c r="N34" s="92">
        <v>215</v>
      </c>
      <c r="O34" s="95">
        <v>120.63299999999983</v>
      </c>
      <c r="P34" s="96">
        <v>925454.42000000062</v>
      </c>
      <c r="Q34" s="34">
        <v>10772</v>
      </c>
      <c r="R34" s="34" t="s">
        <v>140</v>
      </c>
      <c r="S34" s="34">
        <v>2</v>
      </c>
      <c r="T34" s="82">
        <v>0.81609999999999994</v>
      </c>
      <c r="U34" s="37">
        <v>0</v>
      </c>
      <c r="V34" s="34">
        <v>10772</v>
      </c>
      <c r="W34" s="34" t="s">
        <v>140</v>
      </c>
      <c r="X34" s="39">
        <v>1</v>
      </c>
      <c r="Y34" s="53">
        <v>3.012</v>
      </c>
      <c r="Z34" s="53">
        <v>0</v>
      </c>
      <c r="AA34" s="34">
        <v>10772</v>
      </c>
      <c r="AB34" s="92" t="s">
        <v>243</v>
      </c>
      <c r="AC34" s="92">
        <v>221</v>
      </c>
      <c r="AD34" s="95">
        <v>138.00679999999991</v>
      </c>
      <c r="AE34" s="96">
        <v>1053502.3800000001</v>
      </c>
      <c r="AF34" s="34">
        <v>10772</v>
      </c>
      <c r="AG34" s="92" t="s">
        <v>257</v>
      </c>
      <c r="AH34" s="92">
        <v>223</v>
      </c>
      <c r="AI34" s="95">
        <v>144.01259999999988</v>
      </c>
      <c r="AJ34" s="96">
        <v>1152842.4000000004</v>
      </c>
      <c r="AK34" s="34">
        <v>10772</v>
      </c>
      <c r="AL34" s="92" t="s">
        <v>260</v>
      </c>
      <c r="AM34" s="92">
        <v>205</v>
      </c>
      <c r="AN34" s="95">
        <v>133.77469999999997</v>
      </c>
      <c r="AO34" s="96">
        <v>1068732.6700000002</v>
      </c>
      <c r="AP34" s="34">
        <v>10772</v>
      </c>
      <c r="AQ34" s="34" t="s">
        <v>140</v>
      </c>
      <c r="AR34" s="34">
        <v>3</v>
      </c>
      <c r="AS34" s="36">
        <v>1.2578</v>
      </c>
      <c r="AT34" s="37">
        <v>0</v>
      </c>
      <c r="AU34" s="34">
        <v>10772</v>
      </c>
      <c r="AV34" s="34" t="s">
        <v>140</v>
      </c>
      <c r="AW34" s="34">
        <v>2</v>
      </c>
      <c r="AX34" s="36">
        <v>0.77160000000000006</v>
      </c>
      <c r="AY34" s="37">
        <v>0</v>
      </c>
    </row>
    <row r="35" spans="1:51" x14ac:dyDescent="0.35">
      <c r="A35" s="301"/>
      <c r="B35" s="63"/>
      <c r="C35" s="39" t="s">
        <v>140</v>
      </c>
      <c r="D35" s="39">
        <v>31</v>
      </c>
      <c r="E35" s="53">
        <v>8.7946000000000009</v>
      </c>
      <c r="F35" s="40">
        <v>57318.799999999988</v>
      </c>
      <c r="G35" s="38"/>
      <c r="H35" s="39" t="s">
        <v>140</v>
      </c>
      <c r="I35" s="39">
        <v>2</v>
      </c>
      <c r="J35" s="67">
        <v>0.60119999999999996</v>
      </c>
      <c r="K35" s="48">
        <v>4208.3999999999996</v>
      </c>
      <c r="L35" s="38"/>
      <c r="M35" s="39" t="s">
        <v>142</v>
      </c>
      <c r="N35" s="39">
        <v>21</v>
      </c>
      <c r="O35" s="67">
        <v>10.086099999999998</v>
      </c>
      <c r="P35" s="48">
        <v>96826.559999999998</v>
      </c>
      <c r="Q35" s="38"/>
      <c r="R35" s="89" t="s">
        <v>193</v>
      </c>
      <c r="S35" s="89">
        <v>271</v>
      </c>
      <c r="T35" s="97">
        <v>195.21939999999995</v>
      </c>
      <c r="U35" s="99">
        <v>1479020.8800000008</v>
      </c>
      <c r="V35" s="38"/>
      <c r="W35" s="89" t="s">
        <v>220</v>
      </c>
      <c r="X35" s="89">
        <v>198</v>
      </c>
      <c r="Y35" s="90">
        <v>122.78429999999987</v>
      </c>
      <c r="Z35" s="97">
        <v>1054496.0499999996</v>
      </c>
      <c r="AA35" s="38"/>
      <c r="AB35" s="39" t="s">
        <v>142</v>
      </c>
      <c r="AC35" s="39">
        <v>34</v>
      </c>
      <c r="AD35" s="67">
        <v>15.954900000000002</v>
      </c>
      <c r="AE35" s="48">
        <v>153167.03999999998</v>
      </c>
      <c r="AF35" s="38"/>
      <c r="AG35" s="39" t="s">
        <v>142</v>
      </c>
      <c r="AH35" s="39">
        <v>24</v>
      </c>
      <c r="AI35" s="67">
        <v>11.5038</v>
      </c>
      <c r="AJ35" s="48">
        <v>110436.48</v>
      </c>
      <c r="AK35" s="38"/>
      <c r="AL35" s="39" t="s">
        <v>142</v>
      </c>
      <c r="AM35" s="39">
        <v>34</v>
      </c>
      <c r="AN35" s="67">
        <v>24.942300000000003</v>
      </c>
      <c r="AO35" s="48">
        <v>234935.03999999995</v>
      </c>
      <c r="AP35" s="38"/>
      <c r="AQ35" s="89" t="s">
        <v>281</v>
      </c>
      <c r="AR35" s="89">
        <v>366</v>
      </c>
      <c r="AS35" s="90">
        <v>202.27579999999998</v>
      </c>
      <c r="AT35" s="91">
        <v>1444784.7200000028</v>
      </c>
      <c r="AU35" s="38"/>
      <c r="AV35" s="89" t="s">
        <v>291</v>
      </c>
      <c r="AW35" s="89">
        <v>284</v>
      </c>
      <c r="AX35" s="90">
        <v>193.37549999999996</v>
      </c>
      <c r="AY35" s="91">
        <v>1534656.9499999997</v>
      </c>
    </row>
    <row r="36" spans="1:51" x14ac:dyDescent="0.35">
      <c r="A36" s="301"/>
      <c r="B36" s="63"/>
      <c r="C36" s="39" t="s">
        <v>141</v>
      </c>
      <c r="D36" s="39">
        <v>1</v>
      </c>
      <c r="E36" s="53">
        <v>0.22220000000000001</v>
      </c>
      <c r="F36" s="40">
        <v>1999.8</v>
      </c>
      <c r="G36" s="38"/>
      <c r="H36" s="39" t="s">
        <v>142</v>
      </c>
      <c r="I36" s="39">
        <v>34</v>
      </c>
      <c r="J36" s="67">
        <v>20.263299999999997</v>
      </c>
      <c r="K36" s="48">
        <v>191880</v>
      </c>
      <c r="P36" s="50"/>
      <c r="Q36" s="38"/>
      <c r="R36" s="39" t="s">
        <v>142</v>
      </c>
      <c r="S36" s="39">
        <v>24</v>
      </c>
      <c r="T36" s="67">
        <v>18.852499999999999</v>
      </c>
      <c r="U36" s="48">
        <v>180983.99999999997</v>
      </c>
      <c r="V36" s="38"/>
      <c r="W36" s="39" t="s">
        <v>142</v>
      </c>
      <c r="X36" s="39">
        <v>22</v>
      </c>
      <c r="Y36" s="53">
        <v>21.3491</v>
      </c>
      <c r="Z36" s="67">
        <v>204951.36000000002</v>
      </c>
      <c r="AD36" s="50"/>
      <c r="AE36" s="50"/>
      <c r="AI36" s="50"/>
      <c r="AJ36" s="50"/>
      <c r="AN36" s="50"/>
      <c r="AO36" s="50"/>
      <c r="AP36" s="38"/>
      <c r="AQ36" s="39" t="s">
        <v>142</v>
      </c>
      <c r="AR36" s="39">
        <v>30</v>
      </c>
      <c r="AS36" s="53">
        <v>16.702100000000002</v>
      </c>
      <c r="AT36" s="40">
        <v>160340.16</v>
      </c>
      <c r="AU36" s="38"/>
      <c r="AV36" s="39" t="s">
        <v>142</v>
      </c>
      <c r="AW36" s="39">
        <v>25</v>
      </c>
      <c r="AX36" s="53">
        <v>13.549799999999999</v>
      </c>
      <c r="AY36" s="40">
        <v>130078.07999999997</v>
      </c>
    </row>
    <row r="37" spans="1:51" x14ac:dyDescent="0.35">
      <c r="A37" s="301"/>
      <c r="B37" s="63"/>
      <c r="C37" s="39" t="s">
        <v>142</v>
      </c>
      <c r="D37" s="39">
        <v>28</v>
      </c>
      <c r="E37" s="53">
        <v>17.841999999999999</v>
      </c>
      <c r="F37" s="40">
        <v>87369.600000000006</v>
      </c>
      <c r="K37" s="50"/>
      <c r="L37" s="34"/>
      <c r="M37" s="36"/>
      <c r="N37" s="49"/>
      <c r="O37" s="51"/>
      <c r="P37" s="51"/>
      <c r="Z37" s="50"/>
      <c r="AA37" s="119"/>
      <c r="AB37" s="119"/>
      <c r="AC37" s="119"/>
      <c r="AD37" s="124"/>
      <c r="AE37" s="124"/>
      <c r="AF37" s="119"/>
      <c r="AG37" s="119"/>
      <c r="AH37" s="119"/>
      <c r="AI37" s="124"/>
      <c r="AJ37" s="124"/>
      <c r="AN37" s="50"/>
      <c r="AO37" s="50"/>
    </row>
    <row r="38" spans="1:51" ht="24.75" customHeight="1" thickBot="1" x14ac:dyDescent="0.4">
      <c r="A38" s="302"/>
      <c r="B38" s="64" t="s">
        <v>194</v>
      </c>
      <c r="C38" s="35"/>
      <c r="D38" s="34">
        <v>334</v>
      </c>
      <c r="E38" s="36">
        <v>213.89490000000032</v>
      </c>
      <c r="F38" s="37">
        <v>672807.80999999947</v>
      </c>
      <c r="G38" s="41" t="s">
        <v>194</v>
      </c>
      <c r="H38" s="35"/>
      <c r="I38" s="49">
        <f>SUM(I34:I37)</f>
        <v>258</v>
      </c>
      <c r="J38" s="54">
        <f t="shared" ref="J38:K38" si="25">SUM(J34:J37)</f>
        <v>180.73369999999986</v>
      </c>
      <c r="K38" s="54">
        <f t="shared" si="25"/>
        <v>1128196.42</v>
      </c>
      <c r="L38" s="41" t="s">
        <v>194</v>
      </c>
      <c r="M38" s="35"/>
      <c r="N38" s="49">
        <f>SUM(N34:N37)</f>
        <v>236</v>
      </c>
      <c r="O38" s="54">
        <f t="shared" ref="O38:P38" si="26">SUM(O34:O37)</f>
        <v>130.71909999999983</v>
      </c>
      <c r="P38" s="54">
        <f t="shared" si="26"/>
        <v>1022280.9800000007</v>
      </c>
      <c r="Q38" s="41" t="s">
        <v>194</v>
      </c>
      <c r="R38" s="35"/>
      <c r="S38" s="49">
        <f>SUM(S34:S36)</f>
        <v>297</v>
      </c>
      <c r="T38" s="54">
        <f>SUM(T34:T36)</f>
        <v>214.88799999999995</v>
      </c>
      <c r="U38" s="54">
        <f>SUM(U34:U36)</f>
        <v>1660004.8800000008</v>
      </c>
      <c r="V38" s="41" t="s">
        <v>194</v>
      </c>
      <c r="W38" s="35"/>
      <c r="X38" s="49">
        <f>SUM(X34:X37)</f>
        <v>221</v>
      </c>
      <c r="Y38" s="49">
        <f t="shared" ref="Y38:Z38" si="27">SUM(Y34:Y37)</f>
        <v>147.14539999999988</v>
      </c>
      <c r="Z38" s="54">
        <f t="shared" si="27"/>
        <v>1259447.4099999997</v>
      </c>
      <c r="AA38" s="41" t="s">
        <v>194</v>
      </c>
      <c r="AB38" s="35"/>
      <c r="AC38" s="49">
        <v>255</v>
      </c>
      <c r="AD38" s="51">
        <v>153.96169999999992</v>
      </c>
      <c r="AE38" s="74">
        <v>1206669.4200000002</v>
      </c>
      <c r="AF38" s="41" t="s">
        <v>194</v>
      </c>
      <c r="AG38" s="35"/>
      <c r="AH38" s="49">
        <v>247</v>
      </c>
      <c r="AI38" s="51">
        <v>155.51639999999986</v>
      </c>
      <c r="AJ38" s="74">
        <v>1263278.8800000008</v>
      </c>
      <c r="AK38" s="41" t="s">
        <v>194</v>
      </c>
      <c r="AL38" s="35"/>
      <c r="AM38" s="34">
        <v>239</v>
      </c>
      <c r="AN38" s="82">
        <v>158.71700000000001</v>
      </c>
      <c r="AO38" s="47">
        <v>1303667.7100000004</v>
      </c>
      <c r="AP38" s="41" t="s">
        <v>194</v>
      </c>
      <c r="AQ38" s="35"/>
      <c r="AR38" s="34">
        <v>399</v>
      </c>
      <c r="AS38" s="36">
        <v>220.23570000000015</v>
      </c>
      <c r="AT38" s="37">
        <v>1605124.880000002</v>
      </c>
      <c r="AU38" s="41" t="s">
        <v>194</v>
      </c>
      <c r="AV38" s="35"/>
      <c r="AW38" s="34">
        <v>311</v>
      </c>
      <c r="AX38" s="36">
        <v>207.69689999999991</v>
      </c>
      <c r="AY38" s="37">
        <v>1664735.0299999993</v>
      </c>
    </row>
    <row r="39" spans="1:51" x14ac:dyDescent="0.35">
      <c r="A39" s="300" t="s">
        <v>202</v>
      </c>
      <c r="B39" s="36">
        <v>10773</v>
      </c>
      <c r="C39" s="92" t="s">
        <v>157</v>
      </c>
      <c r="D39" s="92">
        <v>5</v>
      </c>
      <c r="E39" s="95">
        <v>4.8463000000000003</v>
      </c>
      <c r="F39" s="96">
        <v>25833.29</v>
      </c>
      <c r="G39" s="34">
        <v>10773</v>
      </c>
      <c r="H39" s="92" t="s">
        <v>160</v>
      </c>
      <c r="I39" s="92">
        <v>285</v>
      </c>
      <c r="J39" s="95">
        <v>157.70969999999997</v>
      </c>
      <c r="K39" s="96">
        <v>682266.16000000027</v>
      </c>
      <c r="L39" s="34">
        <v>10773</v>
      </c>
      <c r="M39" s="34" t="s">
        <v>140</v>
      </c>
      <c r="N39" s="34">
        <v>1</v>
      </c>
      <c r="O39" s="82">
        <v>0.56510000000000005</v>
      </c>
      <c r="P39" s="37">
        <v>0</v>
      </c>
      <c r="Q39" s="34">
        <v>10773</v>
      </c>
      <c r="R39" s="34" t="s">
        <v>140</v>
      </c>
      <c r="S39" s="34">
        <v>1</v>
      </c>
      <c r="T39" s="82">
        <v>0.19980000000000001</v>
      </c>
      <c r="U39" s="47">
        <v>0</v>
      </c>
      <c r="V39" s="34">
        <v>10773</v>
      </c>
      <c r="W39" s="34" t="s">
        <v>142</v>
      </c>
      <c r="X39" s="34">
        <v>5</v>
      </c>
      <c r="Y39" s="36">
        <v>5.2122000000000002</v>
      </c>
      <c r="Z39" s="82">
        <v>50037.120000000003</v>
      </c>
      <c r="AA39" s="34">
        <v>10773</v>
      </c>
      <c r="AB39" s="92" t="s">
        <v>245</v>
      </c>
      <c r="AC39" s="92">
        <v>247</v>
      </c>
      <c r="AD39" s="95">
        <v>133.17189999999991</v>
      </c>
      <c r="AE39" s="96">
        <v>1149193.58</v>
      </c>
      <c r="AF39" s="34">
        <v>10773</v>
      </c>
      <c r="AG39" s="92" t="s">
        <v>251</v>
      </c>
      <c r="AH39" s="92">
        <v>144</v>
      </c>
      <c r="AI39" s="95">
        <v>91.935299999999998</v>
      </c>
      <c r="AJ39" s="96">
        <v>831950.05999999947</v>
      </c>
      <c r="AK39" s="34">
        <v>10773</v>
      </c>
      <c r="AL39" s="92" t="s">
        <v>262</v>
      </c>
      <c r="AM39" s="92">
        <v>139</v>
      </c>
      <c r="AN39" s="95">
        <v>92.226499999999987</v>
      </c>
      <c r="AO39" s="96">
        <v>832906.75000000023</v>
      </c>
      <c r="AP39" s="34">
        <v>10773</v>
      </c>
      <c r="AQ39" s="92" t="s">
        <v>287</v>
      </c>
      <c r="AR39" s="92">
        <v>153</v>
      </c>
      <c r="AS39" s="93">
        <v>86.251099999999994</v>
      </c>
      <c r="AT39" s="94">
        <v>696417.25999999989</v>
      </c>
      <c r="AU39" s="34">
        <v>10773</v>
      </c>
      <c r="AV39" s="92" t="s">
        <v>283</v>
      </c>
      <c r="AW39" s="92">
        <v>155</v>
      </c>
      <c r="AX39" s="93">
        <v>112.24540000000005</v>
      </c>
      <c r="AY39" s="94">
        <v>1006987.1300000001</v>
      </c>
    </row>
    <row r="40" spans="1:51" x14ac:dyDescent="0.35">
      <c r="A40" s="301"/>
      <c r="B40" s="65"/>
      <c r="F40" s="50"/>
      <c r="G40" s="38"/>
      <c r="H40" s="39" t="s">
        <v>140</v>
      </c>
      <c r="I40" s="39">
        <v>12</v>
      </c>
      <c r="J40" s="67">
        <v>5.4238</v>
      </c>
      <c r="K40" s="48">
        <v>27503</v>
      </c>
      <c r="L40" s="38"/>
      <c r="M40" s="89" t="s">
        <v>174</v>
      </c>
      <c r="N40" s="89">
        <v>91</v>
      </c>
      <c r="O40" s="97">
        <v>61.186000000000021</v>
      </c>
      <c r="P40" s="99">
        <v>525978.49000000022</v>
      </c>
      <c r="Q40" s="38"/>
      <c r="R40" s="89" t="s">
        <v>185</v>
      </c>
      <c r="S40" s="89">
        <v>182</v>
      </c>
      <c r="T40" s="97">
        <v>115.42919999999991</v>
      </c>
      <c r="U40" s="99">
        <v>988581.77999999956</v>
      </c>
      <c r="V40" s="38"/>
      <c r="W40" s="89" t="s">
        <v>221</v>
      </c>
      <c r="X40" s="89">
        <v>112</v>
      </c>
      <c r="Y40" s="90">
        <v>68.941900000000018</v>
      </c>
      <c r="Z40" s="97">
        <v>669315.56999999972</v>
      </c>
      <c r="AA40" s="38"/>
      <c r="AB40" s="39" t="s">
        <v>142</v>
      </c>
      <c r="AC40" s="39">
        <v>6</v>
      </c>
      <c r="AD40" s="67">
        <v>2.5336999999999996</v>
      </c>
      <c r="AE40" s="48">
        <v>24323.52</v>
      </c>
      <c r="AF40" s="38"/>
      <c r="AG40" s="39" t="s">
        <v>142</v>
      </c>
      <c r="AH40" s="39">
        <v>3</v>
      </c>
      <c r="AI40" s="67">
        <v>2.1681999999999997</v>
      </c>
      <c r="AJ40" s="48">
        <v>20814.72</v>
      </c>
      <c r="AK40" s="38"/>
      <c r="AL40" s="39" t="s">
        <v>142</v>
      </c>
      <c r="AM40" s="39">
        <v>12</v>
      </c>
      <c r="AN40" s="67">
        <v>3.9346000000000001</v>
      </c>
      <c r="AO40" s="48">
        <v>37772.160000000003</v>
      </c>
      <c r="AP40" s="38"/>
      <c r="AQ40" s="39" t="s">
        <v>142</v>
      </c>
      <c r="AR40" s="39">
        <v>8</v>
      </c>
      <c r="AS40" s="53">
        <v>4.9157999999999999</v>
      </c>
      <c r="AT40" s="40">
        <v>47191.680000000008</v>
      </c>
      <c r="AU40" s="38"/>
      <c r="AV40" s="39" t="s">
        <v>142</v>
      </c>
      <c r="AW40" s="39">
        <v>8</v>
      </c>
      <c r="AX40" s="53">
        <v>6.3398000000000003</v>
      </c>
      <c r="AY40" s="40">
        <v>60862.080000000002</v>
      </c>
    </row>
    <row r="41" spans="1:51" x14ac:dyDescent="0.35">
      <c r="A41" s="301"/>
      <c r="B41" s="53"/>
      <c r="C41" s="36"/>
      <c r="D41" s="49"/>
      <c r="E41" s="51"/>
      <c r="F41" s="51"/>
      <c r="G41" s="38"/>
      <c r="H41" s="39" t="s">
        <v>142</v>
      </c>
      <c r="I41" s="39">
        <v>16</v>
      </c>
      <c r="J41" s="67">
        <v>13.6578</v>
      </c>
      <c r="K41" s="48">
        <v>99467.520000000004</v>
      </c>
      <c r="L41" s="38"/>
      <c r="M41" s="39" t="s">
        <v>142</v>
      </c>
      <c r="N41" s="39">
        <v>5</v>
      </c>
      <c r="O41" s="67">
        <v>2.2446999999999999</v>
      </c>
      <c r="P41" s="48">
        <v>10840.32</v>
      </c>
      <c r="Q41" s="38"/>
      <c r="R41" s="39" t="s">
        <v>142</v>
      </c>
      <c r="S41" s="39">
        <v>5</v>
      </c>
      <c r="T41" s="67">
        <v>2.2153</v>
      </c>
      <c r="U41" s="48">
        <v>21266.879999999997</v>
      </c>
      <c r="Z41" s="50"/>
      <c r="AD41" s="50"/>
      <c r="AE41" s="50"/>
      <c r="AI41" s="50"/>
      <c r="AJ41" s="50"/>
      <c r="AN41" s="50"/>
      <c r="AO41" s="50"/>
    </row>
    <row r="42" spans="1:51" ht="23.25" thickBot="1" x14ac:dyDescent="0.4">
      <c r="A42" s="302"/>
      <c r="B42" s="66" t="s">
        <v>173</v>
      </c>
      <c r="C42" s="35"/>
      <c r="D42" s="49">
        <f>SUM(D39:D41)</f>
        <v>5</v>
      </c>
      <c r="E42" s="54">
        <f t="shared" ref="E42:F42" si="28">SUM(E39:E41)</f>
        <v>4.8463000000000003</v>
      </c>
      <c r="F42" s="54">
        <f t="shared" si="28"/>
        <v>25833.29</v>
      </c>
      <c r="G42" s="41" t="s">
        <v>173</v>
      </c>
      <c r="H42" s="35"/>
      <c r="I42" s="49">
        <f>SUM(I39:I41)</f>
        <v>313</v>
      </c>
      <c r="J42" s="54">
        <f t="shared" ref="J42:K42" si="29">SUM(J39:J41)</f>
        <v>176.79129999999998</v>
      </c>
      <c r="K42" s="54">
        <f t="shared" si="29"/>
        <v>809236.68000000028</v>
      </c>
      <c r="L42" s="41" t="s">
        <v>173</v>
      </c>
      <c r="M42" s="35"/>
      <c r="N42" s="49">
        <f>SUM(N39:N41)</f>
        <v>97</v>
      </c>
      <c r="O42" s="54">
        <f t="shared" ref="O42:P42" si="30">SUM(O39:O41)</f>
        <v>63.995800000000024</v>
      </c>
      <c r="P42" s="54">
        <f t="shared" si="30"/>
        <v>536818.81000000017</v>
      </c>
      <c r="Q42" s="41" t="s">
        <v>173</v>
      </c>
      <c r="R42" s="35"/>
      <c r="S42" s="49">
        <f>SUM(S39:S41)</f>
        <v>188</v>
      </c>
      <c r="T42" s="54">
        <f t="shared" ref="T42:U42" si="31">SUM(T39:T41)</f>
        <v>117.8442999999999</v>
      </c>
      <c r="U42" s="54">
        <f t="shared" si="31"/>
        <v>1009848.6599999996</v>
      </c>
      <c r="V42" s="41" t="s">
        <v>173</v>
      </c>
      <c r="W42" s="35"/>
      <c r="X42" s="49">
        <v>117</v>
      </c>
      <c r="Y42" s="62">
        <v>74.154100000000042</v>
      </c>
      <c r="Z42" s="51">
        <v>719352.69</v>
      </c>
      <c r="AA42" s="41" t="s">
        <v>173</v>
      </c>
      <c r="AB42" s="35"/>
      <c r="AC42" s="49">
        <v>253</v>
      </c>
      <c r="AD42" s="51">
        <v>135.70559999999989</v>
      </c>
      <c r="AE42" s="74">
        <v>1173517.0999999994</v>
      </c>
      <c r="AF42" s="41" t="s">
        <v>173</v>
      </c>
      <c r="AG42" s="35"/>
      <c r="AH42" s="49">
        <v>147</v>
      </c>
      <c r="AI42" s="51">
        <v>94.103499999999983</v>
      </c>
      <c r="AJ42" s="74">
        <v>852764.77999999945</v>
      </c>
      <c r="AK42" s="41" t="s">
        <v>173</v>
      </c>
      <c r="AL42" s="35"/>
      <c r="AM42" s="34">
        <v>151</v>
      </c>
      <c r="AN42" s="82">
        <v>96.161100000000005</v>
      </c>
      <c r="AO42" s="47">
        <v>870678.9100000005</v>
      </c>
      <c r="AP42" s="41" t="s">
        <v>173</v>
      </c>
      <c r="AQ42" s="35"/>
      <c r="AR42" s="34">
        <v>161</v>
      </c>
      <c r="AS42" s="36">
        <v>91.166900000000012</v>
      </c>
      <c r="AT42" s="37">
        <v>743608.94</v>
      </c>
      <c r="AU42" s="41" t="s">
        <v>173</v>
      </c>
      <c r="AV42" s="35"/>
      <c r="AW42" s="34">
        <v>163</v>
      </c>
      <c r="AX42" s="36">
        <v>118.58520000000006</v>
      </c>
      <c r="AY42" s="37">
        <v>1067849.2100000004</v>
      </c>
    </row>
    <row r="43" spans="1:51" x14ac:dyDescent="0.35">
      <c r="A43" s="300" t="s">
        <v>203</v>
      </c>
      <c r="B43" s="36">
        <v>10774</v>
      </c>
      <c r="C43" s="34" t="s">
        <v>140</v>
      </c>
      <c r="D43" s="34">
        <v>1</v>
      </c>
      <c r="E43" s="36">
        <v>0.22800000000000001</v>
      </c>
      <c r="F43" s="37">
        <v>1596</v>
      </c>
      <c r="G43" s="34">
        <v>10774</v>
      </c>
      <c r="H43" s="92" t="s">
        <v>160</v>
      </c>
      <c r="I43" s="92">
        <v>172</v>
      </c>
      <c r="J43" s="95">
        <v>108.63669999999992</v>
      </c>
      <c r="K43" s="100">
        <v>730712.15</v>
      </c>
      <c r="L43" s="317" t="s">
        <v>190</v>
      </c>
      <c r="M43" s="317"/>
      <c r="N43" s="317"/>
      <c r="O43" s="317"/>
      <c r="P43" s="317"/>
      <c r="Q43" s="34">
        <v>10774</v>
      </c>
      <c r="R43" s="92" t="s">
        <v>185</v>
      </c>
      <c r="S43" s="92">
        <v>189</v>
      </c>
      <c r="T43" s="95">
        <v>133.5406999999999</v>
      </c>
      <c r="U43" s="96">
        <v>1143695.9499999993</v>
      </c>
      <c r="V43" s="34">
        <v>10774</v>
      </c>
      <c r="W43" s="34" t="s">
        <v>142</v>
      </c>
      <c r="X43" s="34">
        <v>2</v>
      </c>
      <c r="Y43" s="36">
        <v>0.85810000000000008</v>
      </c>
      <c r="Z43" s="82">
        <v>8237.76</v>
      </c>
      <c r="AA43" s="34">
        <v>10774</v>
      </c>
      <c r="AB43" s="34" t="s">
        <v>140</v>
      </c>
      <c r="AC43" s="34">
        <v>1</v>
      </c>
      <c r="AD43" s="82">
        <v>0.97789999999999999</v>
      </c>
      <c r="AE43" s="47">
        <v>0</v>
      </c>
      <c r="AF43" s="34">
        <v>10774</v>
      </c>
      <c r="AG43" s="92" t="s">
        <v>251</v>
      </c>
      <c r="AH43" s="92">
        <v>128</v>
      </c>
      <c r="AI43" s="95">
        <v>102.48599999999999</v>
      </c>
      <c r="AJ43" s="96">
        <v>927426.58999999973</v>
      </c>
      <c r="AK43" s="251">
        <v>10774</v>
      </c>
      <c r="AL43" s="251" t="s">
        <v>140</v>
      </c>
      <c r="AM43" s="251">
        <v>1</v>
      </c>
      <c r="AN43" s="271">
        <v>0.2591</v>
      </c>
      <c r="AO43" s="272">
        <v>0</v>
      </c>
      <c r="AP43" s="34">
        <v>10774</v>
      </c>
      <c r="AQ43" s="92" t="s">
        <v>287</v>
      </c>
      <c r="AR43" s="92">
        <v>149</v>
      </c>
      <c r="AS43" s="93">
        <v>109.57729999999994</v>
      </c>
      <c r="AT43" s="94">
        <v>884759.97000000009</v>
      </c>
      <c r="AU43" s="34">
        <v>10774</v>
      </c>
      <c r="AV43" s="34" t="s">
        <v>140</v>
      </c>
      <c r="AW43" s="34">
        <v>1</v>
      </c>
      <c r="AX43" s="36">
        <v>0.46239999999999998</v>
      </c>
      <c r="AY43" s="37">
        <v>0</v>
      </c>
    </row>
    <row r="44" spans="1:51" x14ac:dyDescent="0.35">
      <c r="A44" s="301"/>
      <c r="B44" s="63"/>
      <c r="C44" s="89" t="s">
        <v>157</v>
      </c>
      <c r="D44" s="89">
        <v>191</v>
      </c>
      <c r="E44" s="90">
        <v>128.32820000000009</v>
      </c>
      <c r="F44" s="91">
        <v>175941.97999999995</v>
      </c>
      <c r="G44" s="38"/>
      <c r="H44" s="39" t="s">
        <v>140</v>
      </c>
      <c r="I44" s="39">
        <v>1</v>
      </c>
      <c r="J44" s="67">
        <v>1.2203999999999999</v>
      </c>
      <c r="K44" s="44">
        <v>0</v>
      </c>
      <c r="L44" s="317"/>
      <c r="M44" s="317"/>
      <c r="N44" s="317"/>
      <c r="O44" s="317"/>
      <c r="P44" s="317"/>
      <c r="Q44" s="38"/>
      <c r="R44" s="39" t="s">
        <v>142</v>
      </c>
      <c r="S44" s="39">
        <v>5</v>
      </c>
      <c r="T44" s="67">
        <v>3.1031999999999997</v>
      </c>
      <c r="U44" s="48">
        <v>29790.720000000001</v>
      </c>
      <c r="V44" s="38"/>
      <c r="W44" s="89" t="s">
        <v>221</v>
      </c>
      <c r="X44" s="89">
        <v>158</v>
      </c>
      <c r="Y44" s="90">
        <v>114.66989999999998</v>
      </c>
      <c r="Z44" s="97">
        <v>1113261.3499999999</v>
      </c>
      <c r="AA44" s="38"/>
      <c r="AB44" s="89" t="s">
        <v>245</v>
      </c>
      <c r="AC44" s="89">
        <v>181</v>
      </c>
      <c r="AD44" s="97">
        <v>113.2743</v>
      </c>
      <c r="AE44" s="99">
        <v>977489.26000000013</v>
      </c>
      <c r="AF44" s="38"/>
      <c r="AG44" s="39" t="s">
        <v>142</v>
      </c>
      <c r="AH44" s="39">
        <v>5</v>
      </c>
      <c r="AI44" s="67">
        <v>3.206</v>
      </c>
      <c r="AJ44" s="48">
        <v>30777.599999999999</v>
      </c>
      <c r="AK44" s="252"/>
      <c r="AL44" s="256" t="s">
        <v>262</v>
      </c>
      <c r="AM44" s="256">
        <v>147</v>
      </c>
      <c r="AN44" s="97">
        <v>126.27320000000002</v>
      </c>
      <c r="AO44" s="270">
        <v>1140385.8799999999</v>
      </c>
      <c r="AP44" s="38"/>
      <c r="AQ44" s="39" t="s">
        <v>142</v>
      </c>
      <c r="AR44" s="39">
        <v>4</v>
      </c>
      <c r="AS44" s="53">
        <v>2.9107000000000003</v>
      </c>
      <c r="AT44" s="40">
        <v>27942.720000000001</v>
      </c>
      <c r="AU44" s="38"/>
      <c r="AV44" s="89" t="s">
        <v>283</v>
      </c>
      <c r="AW44" s="89">
        <v>90</v>
      </c>
      <c r="AX44" s="90">
        <v>64.5608</v>
      </c>
      <c r="AY44" s="91">
        <v>579194.20000000019</v>
      </c>
    </row>
    <row r="45" spans="1:51" x14ac:dyDescent="0.35">
      <c r="A45" s="301"/>
      <c r="B45" s="63"/>
      <c r="C45" s="39" t="s">
        <v>141</v>
      </c>
      <c r="D45" s="39">
        <v>1</v>
      </c>
      <c r="E45" s="53">
        <v>0.29870000000000002</v>
      </c>
      <c r="F45" s="40">
        <v>2688.3</v>
      </c>
      <c r="G45" s="38"/>
      <c r="H45" s="39" t="s">
        <v>142</v>
      </c>
      <c r="I45" s="39">
        <v>5</v>
      </c>
      <c r="J45" s="67">
        <v>4.5754999999999999</v>
      </c>
      <c r="K45" s="44">
        <v>43924.800000000003</v>
      </c>
      <c r="L45" s="317"/>
      <c r="M45" s="317"/>
      <c r="N45" s="317"/>
      <c r="O45" s="317"/>
      <c r="P45" s="317"/>
      <c r="U45" s="50"/>
      <c r="Z45" s="50"/>
      <c r="AA45" s="38"/>
      <c r="AB45" s="39" t="s">
        <v>142</v>
      </c>
      <c r="AC45" s="39">
        <v>9</v>
      </c>
      <c r="AD45" s="67">
        <v>4.9657</v>
      </c>
      <c r="AE45" s="48">
        <v>47670.719999999994</v>
      </c>
      <c r="AI45" s="50"/>
      <c r="AJ45" s="50"/>
      <c r="AK45" s="252"/>
      <c r="AL45" s="253" t="s">
        <v>142</v>
      </c>
      <c r="AM45" s="253">
        <v>3</v>
      </c>
      <c r="AN45" s="67">
        <v>2.089</v>
      </c>
      <c r="AO45" s="273">
        <v>20054.400000000001</v>
      </c>
      <c r="AU45" s="38"/>
      <c r="AV45" s="39" t="s">
        <v>142</v>
      </c>
      <c r="AW45" s="39">
        <v>2</v>
      </c>
      <c r="AX45" s="53">
        <v>0.8176000000000001</v>
      </c>
      <c r="AY45" s="40">
        <v>7848.96</v>
      </c>
    </row>
    <row r="46" spans="1:51" x14ac:dyDescent="0.35">
      <c r="A46" s="301"/>
      <c r="B46" s="63"/>
      <c r="C46" s="39" t="s">
        <v>142</v>
      </c>
      <c r="D46" s="39">
        <v>8</v>
      </c>
      <c r="E46" s="53">
        <v>3.7232000000000003</v>
      </c>
      <c r="F46" s="40">
        <v>17707.199999999997</v>
      </c>
      <c r="L46" s="317"/>
      <c r="M46" s="317"/>
      <c r="N46" s="317"/>
      <c r="O46" s="317"/>
      <c r="P46" s="317"/>
      <c r="U46" s="50"/>
      <c r="Z46" s="50"/>
      <c r="AD46" s="50"/>
      <c r="AE46" s="50"/>
      <c r="AF46" s="119"/>
      <c r="AG46" s="119"/>
      <c r="AH46" s="119"/>
      <c r="AI46" s="124"/>
      <c r="AJ46" s="124"/>
      <c r="AN46" s="50"/>
      <c r="AO46" s="50"/>
      <c r="AP46" s="50"/>
    </row>
    <row r="47" spans="1:51" ht="23.25" thickBot="1" x14ac:dyDescent="0.4">
      <c r="A47" s="302"/>
      <c r="B47" s="64" t="s">
        <v>159</v>
      </c>
      <c r="C47" s="35"/>
      <c r="D47" s="34">
        <v>201</v>
      </c>
      <c r="E47" s="36">
        <v>132.57810000000012</v>
      </c>
      <c r="F47" s="37">
        <v>197933.47999999995</v>
      </c>
      <c r="G47" s="41" t="s">
        <v>159</v>
      </c>
      <c r="H47" s="35"/>
      <c r="I47" s="49">
        <f>SUM(I43:I46)</f>
        <v>178</v>
      </c>
      <c r="J47" s="54">
        <f>SUM(J43:J46)</f>
        <v>114.43259999999992</v>
      </c>
      <c r="K47" s="54">
        <f>SUM(K43:K46)</f>
        <v>774636.95000000007</v>
      </c>
      <c r="L47" s="318"/>
      <c r="M47" s="318"/>
      <c r="N47" s="318"/>
      <c r="O47" s="318"/>
      <c r="P47" s="318"/>
      <c r="Q47" s="41" t="s">
        <v>159</v>
      </c>
      <c r="R47" s="35"/>
      <c r="S47" s="49">
        <f>SUM(S43:S46)</f>
        <v>194</v>
      </c>
      <c r="T47" s="54">
        <f t="shared" ref="T47:U47" si="32">SUM(T43:T46)</f>
        <v>136.64389999999989</v>
      </c>
      <c r="U47" s="54">
        <f t="shared" si="32"/>
        <v>1173486.6699999992</v>
      </c>
      <c r="V47" s="41" t="s">
        <v>159</v>
      </c>
      <c r="W47" s="35"/>
      <c r="X47" s="49">
        <v>160</v>
      </c>
      <c r="Y47" s="62">
        <v>115.52799999999998</v>
      </c>
      <c r="Z47" s="51">
        <v>1121499.1100000001</v>
      </c>
      <c r="AA47" s="41" t="s">
        <v>159</v>
      </c>
      <c r="AB47" s="35"/>
      <c r="AC47" s="49">
        <v>191</v>
      </c>
      <c r="AD47" s="51">
        <v>119.21790000000003</v>
      </c>
      <c r="AE47" s="74">
        <v>1025159.98</v>
      </c>
      <c r="AF47" s="41" t="s">
        <v>159</v>
      </c>
      <c r="AG47" s="35"/>
      <c r="AH47" s="136">
        <v>133</v>
      </c>
      <c r="AI47" s="137">
        <v>105.69199999999999</v>
      </c>
      <c r="AJ47" s="138">
        <v>958204.18999999971</v>
      </c>
      <c r="AK47" s="255" t="s">
        <v>159</v>
      </c>
      <c r="AL47" s="254"/>
      <c r="AM47" s="251">
        <v>151</v>
      </c>
      <c r="AN47" s="271">
        <v>128.62130000000002</v>
      </c>
      <c r="AO47" s="272">
        <v>1160440.2799999998</v>
      </c>
      <c r="AP47" s="41" t="s">
        <v>159</v>
      </c>
      <c r="AQ47" s="35"/>
      <c r="AR47" s="34">
        <v>153</v>
      </c>
      <c r="AS47" s="36">
        <v>112.48799999999994</v>
      </c>
      <c r="AT47" s="37">
        <v>912702.69000000018</v>
      </c>
      <c r="AU47" s="41" t="s">
        <v>159</v>
      </c>
      <c r="AV47" s="35"/>
      <c r="AW47" s="34">
        <v>93</v>
      </c>
      <c r="AX47" s="36">
        <v>65.840799999999987</v>
      </c>
      <c r="AY47" s="37">
        <v>587043.16000000027</v>
      </c>
    </row>
    <row r="48" spans="1:51" x14ac:dyDescent="0.35">
      <c r="A48" s="300" t="s">
        <v>204</v>
      </c>
      <c r="B48" s="36">
        <v>10775</v>
      </c>
      <c r="C48" s="34" t="s">
        <v>140</v>
      </c>
      <c r="D48" s="34">
        <v>30</v>
      </c>
      <c r="E48" s="36">
        <v>13.432899999999995</v>
      </c>
      <c r="F48" s="37">
        <v>81882.499999999985</v>
      </c>
      <c r="G48" s="34">
        <v>10775</v>
      </c>
      <c r="H48" s="92" t="s">
        <v>160</v>
      </c>
      <c r="I48" s="92">
        <v>229</v>
      </c>
      <c r="J48" s="95">
        <v>134.98569999999984</v>
      </c>
      <c r="K48" s="96">
        <v>907940.78999999969</v>
      </c>
      <c r="L48" s="34">
        <v>10775</v>
      </c>
      <c r="M48" s="34" t="s">
        <v>140</v>
      </c>
      <c r="N48" s="34">
        <v>1</v>
      </c>
      <c r="O48" s="82">
        <v>0.68600000000000005</v>
      </c>
      <c r="P48" s="37">
        <v>0</v>
      </c>
      <c r="Q48" s="34">
        <v>10775</v>
      </c>
      <c r="R48" s="34" t="s">
        <v>140</v>
      </c>
      <c r="S48" s="34">
        <v>3</v>
      </c>
      <c r="T48" s="82">
        <v>0.98199999999999998</v>
      </c>
      <c r="U48" s="37">
        <v>0</v>
      </c>
      <c r="V48" s="34">
        <v>10775</v>
      </c>
      <c r="W48" s="34" t="s">
        <v>142</v>
      </c>
      <c r="X48" s="34">
        <v>10</v>
      </c>
      <c r="Y48" s="36">
        <v>6.3739999999999988</v>
      </c>
      <c r="Z48" s="82">
        <v>61190.399999999994</v>
      </c>
      <c r="AA48" s="34">
        <v>10775</v>
      </c>
      <c r="AB48" s="92" t="s">
        <v>245</v>
      </c>
      <c r="AC48" s="92">
        <v>197</v>
      </c>
      <c r="AD48" s="95">
        <v>129.9498999999999</v>
      </c>
      <c r="AE48" s="96">
        <v>1121389.7</v>
      </c>
      <c r="AF48" s="34">
        <v>10775</v>
      </c>
      <c r="AG48" s="92" t="s">
        <v>251</v>
      </c>
      <c r="AH48" s="92">
        <v>110</v>
      </c>
      <c r="AI48" s="95">
        <v>74.20139999999995</v>
      </c>
      <c r="AJ48" s="96">
        <v>671470.78000000014</v>
      </c>
      <c r="AK48" s="251">
        <v>10775</v>
      </c>
      <c r="AL48" s="251" t="s">
        <v>142</v>
      </c>
      <c r="AM48" s="251">
        <v>3</v>
      </c>
      <c r="AN48" s="271">
        <v>3.0840000000000001</v>
      </c>
      <c r="AO48" s="272">
        <v>29606.400000000001</v>
      </c>
      <c r="AP48" s="34">
        <v>10775</v>
      </c>
      <c r="AQ48" s="34" t="s">
        <v>140</v>
      </c>
      <c r="AR48" s="34">
        <v>1</v>
      </c>
      <c r="AS48" s="36">
        <v>0.83550000000000002</v>
      </c>
      <c r="AT48" s="37">
        <v>0</v>
      </c>
      <c r="AU48" s="34">
        <v>10775</v>
      </c>
      <c r="AV48" s="92" t="s">
        <v>283</v>
      </c>
      <c r="AW48" s="92">
        <v>72</v>
      </c>
      <c r="AX48" s="93">
        <v>56.840000000000032</v>
      </c>
      <c r="AY48" s="94">
        <v>509928.63000000006</v>
      </c>
    </row>
    <row r="49" spans="1:51" x14ac:dyDescent="0.35">
      <c r="A49" s="301"/>
      <c r="B49" s="63"/>
      <c r="C49" s="89" t="s">
        <v>157</v>
      </c>
      <c r="D49" s="89">
        <v>301</v>
      </c>
      <c r="E49" s="90">
        <v>189.57060000000004</v>
      </c>
      <c r="F49" s="91">
        <v>43732.480000000003</v>
      </c>
      <c r="G49" s="38"/>
      <c r="H49" s="39" t="s">
        <v>142</v>
      </c>
      <c r="I49" s="39">
        <v>13</v>
      </c>
      <c r="J49" s="67">
        <v>6.9698000000000002</v>
      </c>
      <c r="K49" s="48">
        <v>63204.479999999996</v>
      </c>
      <c r="L49" s="38"/>
      <c r="M49" s="89" t="s">
        <v>174</v>
      </c>
      <c r="N49" s="89">
        <v>185</v>
      </c>
      <c r="O49" s="97">
        <v>116.03059999999994</v>
      </c>
      <c r="P49" s="99">
        <v>1006252.2099999998</v>
      </c>
      <c r="Q49" s="38"/>
      <c r="R49" s="89" t="s">
        <v>185</v>
      </c>
      <c r="S49" s="89">
        <v>91</v>
      </c>
      <c r="T49" s="97">
        <v>60.303699999999999</v>
      </c>
      <c r="U49" s="99">
        <v>516465.02999999985</v>
      </c>
      <c r="V49" s="38"/>
      <c r="W49" s="89" t="s">
        <v>221</v>
      </c>
      <c r="X49" s="89">
        <v>173</v>
      </c>
      <c r="Y49" s="90">
        <v>118.02889999999992</v>
      </c>
      <c r="Z49" s="97">
        <v>1145871.8599999994</v>
      </c>
      <c r="AA49" s="38"/>
      <c r="AB49" s="39" t="s">
        <v>142</v>
      </c>
      <c r="AC49" s="39">
        <v>7</v>
      </c>
      <c r="AD49" s="67">
        <v>3.6618000000000004</v>
      </c>
      <c r="AE49" s="48">
        <v>35153.279999999999</v>
      </c>
      <c r="AF49" s="38"/>
      <c r="AG49" s="39" t="s">
        <v>142</v>
      </c>
      <c r="AH49" s="39">
        <v>4</v>
      </c>
      <c r="AI49" s="67">
        <v>2.8125999999999998</v>
      </c>
      <c r="AJ49" s="48">
        <v>27000.959999999999</v>
      </c>
      <c r="AK49" s="252"/>
      <c r="AL49" s="256" t="s">
        <v>262</v>
      </c>
      <c r="AM49" s="256">
        <v>46</v>
      </c>
      <c r="AN49" s="97">
        <v>35.893700000000003</v>
      </c>
      <c r="AO49" s="270">
        <v>324159.58</v>
      </c>
      <c r="AP49" s="38"/>
      <c r="AQ49" s="89" t="s">
        <v>287</v>
      </c>
      <c r="AR49" s="89">
        <v>194</v>
      </c>
      <c r="AS49" s="90">
        <v>141.0821</v>
      </c>
      <c r="AT49" s="91">
        <v>1139139.2299999997</v>
      </c>
      <c r="AU49" s="38"/>
      <c r="AV49" s="39" t="s">
        <v>142</v>
      </c>
      <c r="AW49" s="39">
        <v>9</v>
      </c>
      <c r="AX49" s="53">
        <v>4.9736000000000011</v>
      </c>
      <c r="AY49" s="40">
        <v>47746.560000000005</v>
      </c>
    </row>
    <row r="50" spans="1:51" x14ac:dyDescent="0.35">
      <c r="A50" s="301"/>
      <c r="B50" s="63"/>
      <c r="C50" s="39" t="s">
        <v>141</v>
      </c>
      <c r="D50" s="39">
        <v>3</v>
      </c>
      <c r="E50" s="53">
        <v>1.0973999999999999</v>
      </c>
      <c r="F50" s="40">
        <v>9876.5999999999985</v>
      </c>
      <c r="K50" s="50"/>
      <c r="L50" s="38"/>
      <c r="M50" s="39" t="s">
        <v>142</v>
      </c>
      <c r="N50" s="39">
        <v>14</v>
      </c>
      <c r="O50" s="67">
        <v>5.3866000000000005</v>
      </c>
      <c r="P50" s="48">
        <v>51711.360000000008</v>
      </c>
      <c r="Q50" s="38"/>
      <c r="R50" s="39" t="s">
        <v>142</v>
      </c>
      <c r="S50" s="39">
        <v>10</v>
      </c>
      <c r="T50" s="67">
        <v>6.5477000000000007</v>
      </c>
      <c r="U50" s="48">
        <v>62857.920000000006</v>
      </c>
      <c r="Z50" s="50"/>
      <c r="AD50" s="50"/>
      <c r="AE50" s="50"/>
      <c r="AI50" s="50"/>
      <c r="AJ50" s="50"/>
      <c r="AN50" s="50"/>
      <c r="AO50" s="50"/>
      <c r="AP50" s="38"/>
      <c r="AQ50" s="39" t="s">
        <v>142</v>
      </c>
      <c r="AR50" s="39">
        <v>16</v>
      </c>
      <c r="AS50" s="53">
        <v>9.447000000000001</v>
      </c>
      <c r="AT50" s="40">
        <v>90691.200000000012</v>
      </c>
    </row>
    <row r="51" spans="1:51" x14ac:dyDescent="0.35">
      <c r="A51" s="301"/>
      <c r="B51" s="63"/>
      <c r="C51" s="39" t="s">
        <v>142</v>
      </c>
      <c r="D51" s="39">
        <v>21</v>
      </c>
      <c r="E51" s="53">
        <v>12.335599999999999</v>
      </c>
      <c r="F51" s="40">
        <v>0</v>
      </c>
      <c r="G51" s="34"/>
      <c r="H51" s="36"/>
      <c r="I51" s="49"/>
      <c r="J51" s="51"/>
      <c r="K51" s="51"/>
      <c r="P51" s="50"/>
      <c r="U51" s="50"/>
      <c r="Z51" s="50"/>
      <c r="AA51" s="119"/>
      <c r="AB51" s="119"/>
      <c r="AC51" s="119"/>
      <c r="AD51" s="124"/>
      <c r="AE51" s="124"/>
      <c r="AF51" s="119"/>
      <c r="AG51" s="119"/>
      <c r="AH51" s="119"/>
      <c r="AI51" s="124"/>
      <c r="AJ51" s="124"/>
      <c r="AN51" s="50"/>
      <c r="AO51" s="50"/>
    </row>
    <row r="52" spans="1:51" ht="23.25" thickBot="1" x14ac:dyDescent="0.4">
      <c r="A52" s="302"/>
      <c r="B52" s="64" t="s">
        <v>175</v>
      </c>
      <c r="C52" s="35"/>
      <c r="D52" s="34">
        <v>355</v>
      </c>
      <c r="E52" s="36">
        <v>216.43650000000005</v>
      </c>
      <c r="F52" s="37">
        <v>135491.57999999996</v>
      </c>
      <c r="G52" s="41" t="s">
        <v>175</v>
      </c>
      <c r="H52" s="35"/>
      <c r="I52" s="49">
        <f>SUM(I48:I51)</f>
        <v>242</v>
      </c>
      <c r="J52" s="54">
        <f t="shared" ref="J52:K52" si="33">SUM(J48:J51)</f>
        <v>141.95549999999983</v>
      </c>
      <c r="K52" s="54">
        <f t="shared" si="33"/>
        <v>971145.26999999967</v>
      </c>
      <c r="L52" s="41" t="s">
        <v>175</v>
      </c>
      <c r="M52" s="35"/>
      <c r="N52" s="49">
        <f>SUM(N48:N51)</f>
        <v>200</v>
      </c>
      <c r="O52" s="54">
        <f t="shared" ref="O52:P52" si="34">SUM(O48:O51)</f>
        <v>122.10319999999994</v>
      </c>
      <c r="P52" s="54">
        <f t="shared" si="34"/>
        <v>1057963.5699999998</v>
      </c>
      <c r="Q52" s="41" t="s">
        <v>175</v>
      </c>
      <c r="R52" s="35"/>
      <c r="S52" s="49">
        <f>SUM(S48:S51)</f>
        <v>104</v>
      </c>
      <c r="T52" s="54">
        <f t="shared" ref="T52:U52" si="35">SUM(T48:T51)</f>
        <v>67.833399999999997</v>
      </c>
      <c r="U52" s="54">
        <f t="shared" si="35"/>
        <v>579322.94999999984</v>
      </c>
      <c r="V52" s="41" t="s">
        <v>175</v>
      </c>
      <c r="W52" s="35"/>
      <c r="X52" s="49">
        <f>SUM(X48:X51)</f>
        <v>183</v>
      </c>
      <c r="Y52" s="49">
        <f t="shared" ref="Y52:Z52" si="36">SUM(Y48:Y51)</f>
        <v>124.40289999999992</v>
      </c>
      <c r="Z52" s="54">
        <f t="shared" si="36"/>
        <v>1207062.2599999993</v>
      </c>
      <c r="AA52" s="41" t="s">
        <v>175</v>
      </c>
      <c r="AB52" s="35"/>
      <c r="AC52" s="49">
        <v>204</v>
      </c>
      <c r="AD52" s="51">
        <v>133.61169999999987</v>
      </c>
      <c r="AE52" s="74">
        <v>1156542.9799999993</v>
      </c>
      <c r="AF52" s="41" t="s">
        <v>175</v>
      </c>
      <c r="AG52" s="35"/>
      <c r="AH52" s="49">
        <v>114</v>
      </c>
      <c r="AI52" s="51">
        <v>77.013999999999953</v>
      </c>
      <c r="AJ52" s="74">
        <v>698471.74</v>
      </c>
      <c r="AK52" s="255" t="s">
        <v>175</v>
      </c>
      <c r="AL52" s="254"/>
      <c r="AM52" s="251">
        <v>49</v>
      </c>
      <c r="AN52" s="271">
        <v>38.977700000000006</v>
      </c>
      <c r="AO52" s="272">
        <v>353765.98</v>
      </c>
      <c r="AP52" s="41" t="s">
        <v>175</v>
      </c>
      <c r="AQ52" s="35"/>
      <c r="AR52" s="34">
        <v>211</v>
      </c>
      <c r="AS52" s="36">
        <v>151.36459999999997</v>
      </c>
      <c r="AT52" s="37">
        <v>1229830.43</v>
      </c>
      <c r="AU52" s="41" t="s">
        <v>175</v>
      </c>
      <c r="AV52" s="35"/>
      <c r="AW52" s="34">
        <v>81</v>
      </c>
      <c r="AX52" s="36">
        <v>61.813600000000037</v>
      </c>
      <c r="AY52" s="37">
        <v>557675.19000000006</v>
      </c>
    </row>
    <row r="53" spans="1:51" x14ac:dyDescent="0.35">
      <c r="A53" s="300" t="s">
        <v>205</v>
      </c>
      <c r="B53" s="36">
        <v>10776</v>
      </c>
      <c r="C53" s="34" t="s">
        <v>140</v>
      </c>
      <c r="D53" s="34">
        <v>3</v>
      </c>
      <c r="E53" s="36">
        <v>1.0211000000000001</v>
      </c>
      <c r="F53" s="37">
        <v>7147.7</v>
      </c>
      <c r="G53" s="34">
        <v>10776</v>
      </c>
      <c r="H53" s="92" t="s">
        <v>160</v>
      </c>
      <c r="I53" s="92">
        <v>128</v>
      </c>
      <c r="J53" s="95">
        <v>80.518199999999993</v>
      </c>
      <c r="K53" s="96">
        <v>541581.58000000019</v>
      </c>
      <c r="L53" s="34">
        <v>10776</v>
      </c>
      <c r="M53" s="92" t="s">
        <v>174</v>
      </c>
      <c r="N53" s="92">
        <v>118</v>
      </c>
      <c r="O53" s="95">
        <v>74.627699999999976</v>
      </c>
      <c r="P53" s="96">
        <v>647193.79999999993</v>
      </c>
      <c r="Q53" s="34">
        <v>10776</v>
      </c>
      <c r="R53" s="92" t="s">
        <v>185</v>
      </c>
      <c r="S53" s="92">
        <v>102</v>
      </c>
      <c r="T53" s="95">
        <v>70.010599999999997</v>
      </c>
      <c r="U53" s="96">
        <v>599598.78999999992</v>
      </c>
      <c r="V53" s="34">
        <v>10776</v>
      </c>
      <c r="W53" s="34" t="s">
        <v>140</v>
      </c>
      <c r="X53" s="34">
        <v>2</v>
      </c>
      <c r="Y53" s="36">
        <v>0.79310000000000003</v>
      </c>
      <c r="Z53" s="82">
        <v>-2359.6999999999998</v>
      </c>
      <c r="AA53" s="34">
        <v>10776</v>
      </c>
      <c r="AB53" s="92" t="s">
        <v>245</v>
      </c>
      <c r="AC53" s="92">
        <v>99</v>
      </c>
      <c r="AD53" s="95">
        <v>71.964700000000036</v>
      </c>
      <c r="AE53" s="96">
        <v>591012.18000000028</v>
      </c>
      <c r="AF53" s="34">
        <v>10776</v>
      </c>
      <c r="AG53" s="92" t="s">
        <v>251</v>
      </c>
      <c r="AH53" s="92">
        <v>73</v>
      </c>
      <c r="AI53" s="93">
        <v>49.607300000000009</v>
      </c>
      <c r="AJ53" s="94">
        <v>448911.30999999982</v>
      </c>
      <c r="AK53" s="34">
        <v>10776</v>
      </c>
      <c r="AL53" s="92" t="s">
        <v>262</v>
      </c>
      <c r="AM53" s="92">
        <v>64</v>
      </c>
      <c r="AN53" s="95">
        <v>39.76909999999998</v>
      </c>
      <c r="AO53" s="96">
        <v>359158.69000000006</v>
      </c>
      <c r="AP53" s="34">
        <v>10776</v>
      </c>
      <c r="AQ53" s="92" t="s">
        <v>287</v>
      </c>
      <c r="AR53" s="92">
        <v>182</v>
      </c>
      <c r="AS53" s="93">
        <v>118.68269999999995</v>
      </c>
      <c r="AT53" s="94">
        <v>958279.70999999973</v>
      </c>
      <c r="AU53" s="34">
        <v>10776</v>
      </c>
      <c r="AV53" s="92" t="s">
        <v>283</v>
      </c>
      <c r="AW53" s="92">
        <v>72</v>
      </c>
      <c r="AX53" s="93">
        <v>45.801199999999987</v>
      </c>
      <c r="AY53" s="94">
        <v>410896.28000000026</v>
      </c>
    </row>
    <row r="54" spans="1:51" x14ac:dyDescent="0.35">
      <c r="A54" s="301"/>
      <c r="B54" s="63"/>
      <c r="C54" s="89" t="s">
        <v>157</v>
      </c>
      <c r="D54" s="89">
        <v>273</v>
      </c>
      <c r="E54" s="90">
        <v>169.91599999999991</v>
      </c>
      <c r="F54" s="91">
        <v>0</v>
      </c>
      <c r="G54" s="38"/>
      <c r="H54" s="39" t="s">
        <v>142</v>
      </c>
      <c r="I54" s="39">
        <v>10</v>
      </c>
      <c r="J54" s="67">
        <v>5.3092000000000006</v>
      </c>
      <c r="K54" s="48">
        <v>50968.320000000007</v>
      </c>
      <c r="L54" s="38"/>
      <c r="M54" s="39" t="s">
        <v>142</v>
      </c>
      <c r="N54" s="39">
        <v>17</v>
      </c>
      <c r="O54" s="67">
        <v>8.5793999999999997</v>
      </c>
      <c r="P54" s="48">
        <v>82362.240000000005</v>
      </c>
      <c r="Q54" s="38"/>
      <c r="R54" s="39" t="s">
        <v>142</v>
      </c>
      <c r="S54" s="39">
        <v>15</v>
      </c>
      <c r="T54" s="67">
        <v>7.4986999999999995</v>
      </c>
      <c r="U54" s="48">
        <v>71987.51999999999</v>
      </c>
      <c r="V54" s="38"/>
      <c r="W54" s="39" t="s">
        <v>225</v>
      </c>
      <c r="X54" s="39">
        <v>86</v>
      </c>
      <c r="Y54" s="53">
        <v>57.255900000000018</v>
      </c>
      <c r="Z54" s="67">
        <v>-60819.709999999992</v>
      </c>
      <c r="AA54" s="38"/>
      <c r="AB54" s="39" t="s">
        <v>142</v>
      </c>
      <c r="AC54" s="39">
        <v>12</v>
      </c>
      <c r="AD54" s="67">
        <v>5.0160000000000009</v>
      </c>
      <c r="AE54" s="48">
        <v>48153.599999999991</v>
      </c>
      <c r="AF54" s="38"/>
      <c r="AG54" s="39" t="s">
        <v>142</v>
      </c>
      <c r="AH54" s="39">
        <v>8</v>
      </c>
      <c r="AI54" s="53">
        <v>4.4312000000000005</v>
      </c>
      <c r="AJ54" s="40">
        <v>42539.520000000004</v>
      </c>
      <c r="AK54" s="38"/>
      <c r="AL54" s="39" t="s">
        <v>142</v>
      </c>
      <c r="AM54" s="39">
        <v>12</v>
      </c>
      <c r="AN54" s="67">
        <v>4.242</v>
      </c>
      <c r="AO54" s="48">
        <v>40723.200000000004</v>
      </c>
      <c r="AP54" s="38"/>
      <c r="AQ54" s="39" t="s">
        <v>142</v>
      </c>
      <c r="AR54" s="39">
        <v>15</v>
      </c>
      <c r="AS54" s="53">
        <v>8.9548000000000005</v>
      </c>
      <c r="AT54" s="40">
        <v>85966.079999999987</v>
      </c>
      <c r="AU54" s="38"/>
      <c r="AV54" s="39" t="s">
        <v>142</v>
      </c>
      <c r="AW54" s="39">
        <v>5</v>
      </c>
      <c r="AX54" s="53">
        <v>1.7700999999999998</v>
      </c>
      <c r="AY54" s="40">
        <v>16992.96</v>
      </c>
    </row>
    <row r="55" spans="1:51" x14ac:dyDescent="0.35">
      <c r="A55" s="301"/>
      <c r="B55" s="63"/>
      <c r="C55" s="39" t="s">
        <v>141</v>
      </c>
      <c r="D55" s="39">
        <v>3</v>
      </c>
      <c r="E55" s="53">
        <v>0.66660000000000008</v>
      </c>
      <c r="F55" s="40">
        <v>5999.4</v>
      </c>
      <c r="K55" s="50"/>
      <c r="P55" s="50"/>
      <c r="U55" s="50"/>
      <c r="V55" s="38"/>
      <c r="W55" s="39" t="s">
        <v>224</v>
      </c>
      <c r="X55" s="39">
        <v>1</v>
      </c>
      <c r="Y55" s="53">
        <v>1.1757</v>
      </c>
      <c r="Z55" s="67">
        <v>0</v>
      </c>
      <c r="AD55" s="50"/>
      <c r="AE55" s="50"/>
      <c r="AN55" s="50"/>
      <c r="AO55" s="50"/>
    </row>
    <row r="56" spans="1:51" x14ac:dyDescent="0.35">
      <c r="A56" s="301"/>
      <c r="B56" s="63"/>
      <c r="C56" s="39" t="s">
        <v>142</v>
      </c>
      <c r="D56" s="39">
        <v>21</v>
      </c>
      <c r="E56" s="53">
        <v>11.095400000000001</v>
      </c>
      <c r="F56" s="40">
        <v>0</v>
      </c>
      <c r="G56" s="34"/>
      <c r="H56" s="36"/>
      <c r="I56" s="49"/>
      <c r="J56" s="51"/>
      <c r="K56" s="51"/>
      <c r="L56" s="34"/>
      <c r="M56" s="36"/>
      <c r="N56" s="49"/>
      <c r="O56" s="51"/>
      <c r="P56" s="51"/>
      <c r="U56" s="50"/>
      <c r="V56" s="38"/>
      <c r="W56" s="39" t="s">
        <v>141</v>
      </c>
      <c r="X56" s="39">
        <v>2</v>
      </c>
      <c r="Y56" s="53">
        <v>0.85359999999999991</v>
      </c>
      <c r="Z56" s="67">
        <v>2390.4</v>
      </c>
      <c r="AA56" s="119"/>
      <c r="AB56" s="119"/>
      <c r="AC56" s="119"/>
      <c r="AD56" s="124"/>
      <c r="AE56" s="124"/>
      <c r="AF56" s="119"/>
      <c r="AG56" s="119"/>
      <c r="AH56" s="119"/>
      <c r="AI56" s="119"/>
      <c r="AJ56" s="119"/>
      <c r="AN56" s="50"/>
      <c r="AO56" s="50"/>
      <c r="AP56" s="50"/>
    </row>
    <row r="57" spans="1:51" x14ac:dyDescent="0.35">
      <c r="A57" s="301"/>
      <c r="V57" s="38"/>
      <c r="W57" s="39" t="s">
        <v>142</v>
      </c>
      <c r="X57" s="39">
        <v>23</v>
      </c>
      <c r="Y57" s="53">
        <v>14.8687</v>
      </c>
      <c r="Z57" s="67">
        <v>58391.040000000001</v>
      </c>
      <c r="AA57" s="119"/>
      <c r="AB57" s="119"/>
      <c r="AC57" s="119"/>
      <c r="AD57" s="124"/>
      <c r="AE57" s="124"/>
      <c r="AF57" s="119"/>
      <c r="AG57" s="119"/>
      <c r="AH57" s="119"/>
      <c r="AI57" s="119"/>
      <c r="AJ57" s="119"/>
      <c r="AN57" s="50"/>
      <c r="AO57" s="50"/>
      <c r="AP57" s="50"/>
    </row>
    <row r="58" spans="1:51" x14ac:dyDescent="0.35">
      <c r="A58" s="301"/>
      <c r="V58" s="38"/>
      <c r="W58" s="89" t="s">
        <v>221</v>
      </c>
      <c r="X58" s="89">
        <v>163</v>
      </c>
      <c r="Y58" s="90">
        <v>109.2533</v>
      </c>
      <c r="Z58" s="97">
        <v>1060674.7200000002</v>
      </c>
      <c r="AA58" s="119"/>
      <c r="AB58" s="119"/>
      <c r="AC58" s="119"/>
      <c r="AD58" s="124"/>
      <c r="AE58" s="124"/>
      <c r="AF58" s="119"/>
      <c r="AG58" s="119"/>
      <c r="AH58" s="119"/>
      <c r="AI58" s="119"/>
      <c r="AJ58" s="119"/>
      <c r="AN58" s="50"/>
      <c r="AO58" s="50"/>
      <c r="AP58" s="50"/>
    </row>
    <row r="59" spans="1:51" ht="23.25" thickBot="1" x14ac:dyDescent="0.4">
      <c r="A59" s="302"/>
      <c r="B59" s="64" t="s">
        <v>183</v>
      </c>
      <c r="C59" s="35"/>
      <c r="D59" s="49">
        <f>SUM(D53:D56)</f>
        <v>300</v>
      </c>
      <c r="E59" s="54">
        <f>SUM(E53:E56)</f>
        <v>182.6990999999999</v>
      </c>
      <c r="F59" s="54">
        <f>SUM(F53:F56)</f>
        <v>13147.099999999999</v>
      </c>
      <c r="G59" s="41" t="s">
        <v>183</v>
      </c>
      <c r="H59" s="35"/>
      <c r="I59" s="49">
        <f>SUM(I53:I56)</f>
        <v>138</v>
      </c>
      <c r="J59" s="54">
        <f>SUM(J53:J56)</f>
        <v>85.827399999999997</v>
      </c>
      <c r="K59" s="54">
        <f>SUM(K53:K56)</f>
        <v>592549.90000000014</v>
      </c>
      <c r="L59" s="41" t="s">
        <v>183</v>
      </c>
      <c r="M59" s="35"/>
      <c r="N59" s="49">
        <f>SUM(N53:N56)</f>
        <v>135</v>
      </c>
      <c r="O59" s="54">
        <f>SUM(O53:O56)</f>
        <v>83.207099999999969</v>
      </c>
      <c r="P59" s="54">
        <f>SUM(P53:P56)</f>
        <v>729556.03999999992</v>
      </c>
      <c r="Q59" s="41" t="s">
        <v>183</v>
      </c>
      <c r="R59" s="35"/>
      <c r="S59" s="49">
        <f>SUM(S53:S56)</f>
        <v>117</v>
      </c>
      <c r="T59" s="54">
        <f>SUM(T53:T56)</f>
        <v>77.509299999999996</v>
      </c>
      <c r="U59" s="54">
        <f>SUM(U53:U56)</f>
        <v>671586.30999999994</v>
      </c>
      <c r="V59" s="41" t="s">
        <v>183</v>
      </c>
      <c r="W59" s="35"/>
      <c r="X59" s="49">
        <v>277</v>
      </c>
      <c r="Y59" s="62">
        <v>184.20029999999991</v>
      </c>
      <c r="Z59" s="51">
        <v>1058276.7500000002</v>
      </c>
      <c r="AA59" s="41" t="s">
        <v>183</v>
      </c>
      <c r="AB59" s="35"/>
      <c r="AC59" s="49">
        <v>111</v>
      </c>
      <c r="AD59" s="51">
        <v>76.980700000000013</v>
      </c>
      <c r="AE59" s="74">
        <v>639165.78000000014</v>
      </c>
      <c r="AF59" s="41" t="s">
        <v>183</v>
      </c>
      <c r="AG59" s="35"/>
      <c r="AH59" s="34">
        <v>81</v>
      </c>
      <c r="AI59" s="36">
        <v>54.03850000000002</v>
      </c>
      <c r="AJ59" s="37">
        <v>491450.82999999996</v>
      </c>
      <c r="AK59" s="41" t="s">
        <v>183</v>
      </c>
      <c r="AL59" s="35"/>
      <c r="AM59" s="34">
        <v>76</v>
      </c>
      <c r="AN59" s="82">
        <v>44.011099999999985</v>
      </c>
      <c r="AO59" s="47">
        <v>399881.89</v>
      </c>
      <c r="AP59" s="41" t="s">
        <v>183</v>
      </c>
      <c r="AQ59" s="35"/>
      <c r="AR59" s="34">
        <v>197</v>
      </c>
      <c r="AS59" s="36">
        <v>127.63749999999996</v>
      </c>
      <c r="AT59" s="37">
        <v>1044245.7899999998</v>
      </c>
      <c r="AU59" s="41" t="s">
        <v>183</v>
      </c>
      <c r="AV59" s="35"/>
      <c r="AW59" s="34">
        <v>77</v>
      </c>
      <c r="AX59" s="36">
        <v>47.571299999999987</v>
      </c>
      <c r="AY59" s="37">
        <v>427889.24000000028</v>
      </c>
    </row>
    <row r="60" spans="1:51" x14ac:dyDescent="0.35">
      <c r="A60" s="300" t="s">
        <v>206</v>
      </c>
      <c r="B60" s="36">
        <v>10777</v>
      </c>
      <c r="C60" s="92" t="s">
        <v>168</v>
      </c>
      <c r="D60" s="92">
        <v>166</v>
      </c>
      <c r="E60" s="93">
        <v>153.59459999999993</v>
      </c>
      <c r="F60" s="94">
        <v>0</v>
      </c>
      <c r="G60" s="34">
        <v>10777</v>
      </c>
      <c r="H60" s="92" t="s">
        <v>170</v>
      </c>
      <c r="I60" s="92">
        <v>290</v>
      </c>
      <c r="J60" s="95">
        <v>196.55599999999984</v>
      </c>
      <c r="K60" s="96">
        <v>1216743.2000000002</v>
      </c>
      <c r="L60" s="34">
        <v>10777</v>
      </c>
      <c r="M60" s="92" t="s">
        <v>171</v>
      </c>
      <c r="N60" s="92">
        <v>171</v>
      </c>
      <c r="O60" s="95">
        <v>102.32889999999995</v>
      </c>
      <c r="P60" s="96">
        <v>819163.34000000008</v>
      </c>
      <c r="Q60" s="34">
        <v>10777</v>
      </c>
      <c r="R60" s="34" t="s">
        <v>140</v>
      </c>
      <c r="S60" s="34">
        <v>2</v>
      </c>
      <c r="T60" s="82">
        <v>0.74490000000000001</v>
      </c>
      <c r="U60" s="37">
        <v>0</v>
      </c>
      <c r="V60" s="34">
        <v>10777</v>
      </c>
      <c r="W60" s="34" t="s">
        <v>140</v>
      </c>
      <c r="X60" s="34">
        <v>2</v>
      </c>
      <c r="Y60" s="36">
        <v>1.1302000000000001</v>
      </c>
      <c r="Z60" s="82">
        <v>0</v>
      </c>
      <c r="AA60" s="34">
        <v>10777</v>
      </c>
      <c r="AB60" s="92" t="s">
        <v>246</v>
      </c>
      <c r="AC60" s="92">
        <v>170</v>
      </c>
      <c r="AD60" s="95">
        <v>115.71309999999995</v>
      </c>
      <c r="AE60" s="96">
        <v>921724.34</v>
      </c>
      <c r="AF60" s="34">
        <v>10777</v>
      </c>
      <c r="AG60" s="92" t="s">
        <v>252</v>
      </c>
      <c r="AH60" s="92">
        <v>164</v>
      </c>
      <c r="AI60" s="95">
        <v>93.033799999999914</v>
      </c>
      <c r="AJ60" s="96">
        <v>777129.96000000113</v>
      </c>
      <c r="AK60" s="34">
        <v>10777</v>
      </c>
      <c r="AL60" s="92" t="s">
        <v>266</v>
      </c>
      <c r="AM60" s="92">
        <v>111</v>
      </c>
      <c r="AN60" s="95">
        <v>67.588300000000004</v>
      </c>
      <c r="AO60" s="96">
        <v>563443.08999999973</v>
      </c>
      <c r="AP60" s="34">
        <v>10777</v>
      </c>
      <c r="AQ60" s="92" t="s">
        <v>292</v>
      </c>
      <c r="AR60" s="92">
        <v>340</v>
      </c>
      <c r="AS60" s="93">
        <v>230.14099999999996</v>
      </c>
      <c r="AT60" s="94">
        <v>1715286.9999999998</v>
      </c>
      <c r="AU60" s="34">
        <v>10777</v>
      </c>
      <c r="AV60" s="92" t="s">
        <v>293</v>
      </c>
      <c r="AW60" s="92">
        <v>133</v>
      </c>
      <c r="AX60" s="93">
        <v>81.070699999999988</v>
      </c>
      <c r="AY60" s="94">
        <v>671362.66999999993</v>
      </c>
    </row>
    <row r="61" spans="1:51" x14ac:dyDescent="0.35">
      <c r="A61" s="301"/>
      <c r="B61" s="63"/>
      <c r="C61" s="39" t="s">
        <v>140</v>
      </c>
      <c r="D61" s="39">
        <v>18</v>
      </c>
      <c r="E61" s="53">
        <v>5.6144000000000007</v>
      </c>
      <c r="F61" s="40">
        <v>36598.800000000003</v>
      </c>
      <c r="G61" s="38"/>
      <c r="H61" s="39" t="s">
        <v>140</v>
      </c>
      <c r="I61" s="39">
        <v>2</v>
      </c>
      <c r="J61" s="67">
        <v>0.97470000000000001</v>
      </c>
      <c r="K61" s="40">
        <v>0</v>
      </c>
      <c r="L61" s="38"/>
      <c r="M61" s="39" t="s">
        <v>142</v>
      </c>
      <c r="N61" s="39">
        <v>10</v>
      </c>
      <c r="O61" s="67">
        <v>8.7181999999999995</v>
      </c>
      <c r="P61" s="48">
        <v>83694.720000000016</v>
      </c>
      <c r="Q61" s="38"/>
      <c r="R61" s="89" t="s">
        <v>195</v>
      </c>
      <c r="S61" s="89">
        <v>150</v>
      </c>
      <c r="T61" s="97">
        <v>86.819199999999981</v>
      </c>
      <c r="U61" s="99">
        <v>686357.89000000025</v>
      </c>
      <c r="V61" s="38"/>
      <c r="W61" s="39" t="s">
        <v>225</v>
      </c>
      <c r="X61" s="39">
        <v>93</v>
      </c>
      <c r="Y61" s="53">
        <v>75.837599999999981</v>
      </c>
      <c r="Z61" s="67">
        <v>-111706.27000000006</v>
      </c>
      <c r="AA61" s="38"/>
      <c r="AB61" s="39" t="s">
        <v>142</v>
      </c>
      <c r="AC61" s="39">
        <v>19</v>
      </c>
      <c r="AD61" s="67">
        <v>8.8116000000000003</v>
      </c>
      <c r="AE61" s="48">
        <v>84591.360000000001</v>
      </c>
      <c r="AF61" s="38"/>
      <c r="AG61" s="39" t="s">
        <v>142</v>
      </c>
      <c r="AH61" s="39">
        <v>22</v>
      </c>
      <c r="AI61" s="67">
        <v>17.915799999999994</v>
      </c>
      <c r="AJ61" s="48">
        <v>171991.67999999999</v>
      </c>
      <c r="AK61" s="38"/>
      <c r="AL61" s="39" t="s">
        <v>142</v>
      </c>
      <c r="AM61" s="39">
        <v>6</v>
      </c>
      <c r="AN61" s="67">
        <v>4.7759999999999998</v>
      </c>
      <c r="AO61" s="48">
        <v>45849.599999999991</v>
      </c>
      <c r="AP61" s="38"/>
      <c r="AQ61" s="39" t="s">
        <v>142</v>
      </c>
      <c r="AR61" s="39">
        <v>40</v>
      </c>
      <c r="AS61" s="53">
        <v>22.566999999999993</v>
      </c>
      <c r="AT61" s="40">
        <v>216643.20000000001</v>
      </c>
      <c r="AU61" s="38"/>
      <c r="AV61" s="39" t="s">
        <v>142</v>
      </c>
      <c r="AW61" s="39">
        <v>24</v>
      </c>
      <c r="AX61" s="53">
        <v>16.4695</v>
      </c>
      <c r="AY61" s="40">
        <v>158107.19999999995</v>
      </c>
    </row>
    <row r="62" spans="1:51" x14ac:dyDescent="0.35">
      <c r="A62" s="301"/>
      <c r="B62" s="63"/>
      <c r="C62" s="39" t="s">
        <v>142</v>
      </c>
      <c r="D62" s="39">
        <v>24</v>
      </c>
      <c r="E62" s="53">
        <v>16.5259</v>
      </c>
      <c r="F62" s="40">
        <v>0</v>
      </c>
      <c r="G62" s="38"/>
      <c r="H62" s="39" t="s">
        <v>142</v>
      </c>
      <c r="I62" s="39">
        <v>47</v>
      </c>
      <c r="J62" s="67">
        <v>28.709099999999992</v>
      </c>
      <c r="K62" s="48">
        <v>253562.88000000006</v>
      </c>
      <c r="Q62" s="38"/>
      <c r="R62" s="39" t="s">
        <v>142</v>
      </c>
      <c r="S62" s="39">
        <v>8</v>
      </c>
      <c r="T62" s="67">
        <v>6.4668999999999999</v>
      </c>
      <c r="U62" s="48">
        <v>62082.239999999998</v>
      </c>
      <c r="V62" s="38"/>
      <c r="W62" s="89" t="s">
        <v>228</v>
      </c>
      <c r="X62" s="89">
        <v>264</v>
      </c>
      <c r="Y62" s="90">
        <v>181.43039999999999</v>
      </c>
      <c r="Z62" s="97">
        <v>1625906.6799999992</v>
      </c>
      <c r="AD62" s="50"/>
      <c r="AE62" s="50"/>
      <c r="AI62" s="50"/>
      <c r="AJ62" s="50"/>
      <c r="AN62" s="50"/>
      <c r="AO62" s="50"/>
    </row>
    <row r="63" spans="1:51" x14ac:dyDescent="0.35">
      <c r="A63" s="301"/>
      <c r="V63" s="38"/>
      <c r="W63" s="39" t="s">
        <v>142</v>
      </c>
      <c r="X63" s="39">
        <v>29</v>
      </c>
      <c r="Y63" s="53">
        <v>20.162399999999998</v>
      </c>
      <c r="Z63" s="67">
        <v>151550.40000000002</v>
      </c>
      <c r="AA63" s="119"/>
      <c r="AB63" s="119"/>
      <c r="AC63" s="119"/>
      <c r="AD63" s="124"/>
      <c r="AE63" s="124"/>
      <c r="AF63" s="119"/>
      <c r="AG63" s="119"/>
      <c r="AH63" s="119"/>
      <c r="AI63" s="124"/>
      <c r="AJ63" s="124"/>
      <c r="AN63" s="50"/>
      <c r="AO63" s="50"/>
      <c r="AP63" s="50"/>
    </row>
    <row r="64" spans="1:51" ht="23.25" thickBot="1" x14ac:dyDescent="0.4">
      <c r="A64" s="302"/>
      <c r="B64" s="64" t="s">
        <v>169</v>
      </c>
      <c r="C64" s="35"/>
      <c r="D64" s="49">
        <f>SUM(D60:D62)</f>
        <v>208</v>
      </c>
      <c r="E64" s="54">
        <f>SUM(E60:E62)</f>
        <v>175.73489999999993</v>
      </c>
      <c r="F64" s="54">
        <f>SUM(F60:F62)</f>
        <v>36598.800000000003</v>
      </c>
      <c r="G64" s="41" t="s">
        <v>169</v>
      </c>
      <c r="H64" s="35"/>
      <c r="I64" s="49">
        <f>SUM(I60:I62)</f>
        <v>339</v>
      </c>
      <c r="J64" s="54">
        <f>SUM(J60:J62)</f>
        <v>226.23979999999983</v>
      </c>
      <c r="K64" s="54">
        <f>SUM(K60:K62)</f>
        <v>1470306.0800000003</v>
      </c>
      <c r="L64" s="41" t="s">
        <v>169</v>
      </c>
      <c r="M64" s="35"/>
      <c r="N64" s="49">
        <f>SUM(N60:N62)</f>
        <v>181</v>
      </c>
      <c r="O64" s="54">
        <f>SUM(O60:O62)</f>
        <v>111.04709999999994</v>
      </c>
      <c r="P64" s="54">
        <f>SUM(P60:P62)</f>
        <v>902858.06</v>
      </c>
      <c r="Q64" s="41" t="s">
        <v>169</v>
      </c>
      <c r="R64" s="35"/>
      <c r="S64" s="49">
        <f>SUM(S60:S62)</f>
        <v>160</v>
      </c>
      <c r="T64" s="54">
        <f>SUM(T60:T62)</f>
        <v>94.030999999999977</v>
      </c>
      <c r="U64" s="54">
        <f>SUM(U60:U62)</f>
        <v>748440.13000000024</v>
      </c>
      <c r="V64" s="41" t="s">
        <v>169</v>
      </c>
      <c r="W64" s="35"/>
      <c r="X64" s="49">
        <f>SUM(X60:X63)</f>
        <v>388</v>
      </c>
      <c r="Y64" s="49">
        <f t="shared" ref="Y64:Z64" si="37">SUM(Y60:Y63)</f>
        <v>278.56059999999997</v>
      </c>
      <c r="Z64" s="54">
        <f t="shared" si="37"/>
        <v>1665750.8099999991</v>
      </c>
      <c r="AA64" s="41" t="s">
        <v>169</v>
      </c>
      <c r="AB64" s="35"/>
      <c r="AC64" s="49">
        <v>189</v>
      </c>
      <c r="AD64" s="51">
        <v>124.52469999999994</v>
      </c>
      <c r="AE64" s="74">
        <v>1006315.6999999997</v>
      </c>
      <c r="AF64" s="41" t="s">
        <v>169</v>
      </c>
      <c r="AG64" s="35"/>
      <c r="AH64" s="49">
        <v>186</v>
      </c>
      <c r="AI64" s="51">
        <v>110.94959999999992</v>
      </c>
      <c r="AJ64" s="74">
        <v>949121.64000000071</v>
      </c>
      <c r="AK64" s="41" t="s">
        <v>169</v>
      </c>
      <c r="AL64" s="35"/>
      <c r="AM64" s="34">
        <v>117</v>
      </c>
      <c r="AN64" s="82">
        <v>72.3643</v>
      </c>
      <c r="AO64" s="47">
        <v>609292.68999999983</v>
      </c>
      <c r="AP64" s="41" t="s">
        <v>169</v>
      </c>
      <c r="AQ64" s="35"/>
      <c r="AR64" s="34">
        <v>380</v>
      </c>
      <c r="AS64" s="36">
        <v>252.70799999999997</v>
      </c>
      <c r="AT64" s="37">
        <v>1931930.1999999997</v>
      </c>
      <c r="AU64" s="41" t="s">
        <v>169</v>
      </c>
      <c r="AV64" s="35"/>
      <c r="AW64" s="34">
        <v>157</v>
      </c>
      <c r="AX64" s="36">
        <v>97.540200000000027</v>
      </c>
      <c r="AY64" s="37">
        <v>829469.86999999976</v>
      </c>
    </row>
    <row r="65" spans="1:51" x14ac:dyDescent="0.35">
      <c r="A65" s="300" t="s">
        <v>207</v>
      </c>
      <c r="B65" s="310" t="s">
        <v>190</v>
      </c>
      <c r="C65" s="311"/>
      <c r="D65" s="311"/>
      <c r="E65" s="311"/>
      <c r="F65" s="311"/>
      <c r="G65" s="34">
        <v>10778</v>
      </c>
      <c r="H65" s="92" t="s">
        <v>144</v>
      </c>
      <c r="I65" s="92">
        <v>101</v>
      </c>
      <c r="J65" s="95">
        <v>59.438600000000001</v>
      </c>
      <c r="K65" s="100">
        <v>224857.93000000002</v>
      </c>
      <c r="L65" s="34">
        <v>10778</v>
      </c>
      <c r="M65" s="92" t="s">
        <v>162</v>
      </c>
      <c r="N65" s="92">
        <v>125</v>
      </c>
      <c r="O65" s="95">
        <v>80.50559999999993</v>
      </c>
      <c r="P65" s="100">
        <v>568427.66</v>
      </c>
      <c r="Q65" s="34">
        <v>10778</v>
      </c>
      <c r="R65" s="34" t="s">
        <v>140</v>
      </c>
      <c r="S65" s="34">
        <v>1</v>
      </c>
      <c r="T65" s="82">
        <v>0.27579999999999999</v>
      </c>
      <c r="U65" s="37">
        <v>0</v>
      </c>
      <c r="V65" s="34">
        <v>10778</v>
      </c>
      <c r="W65" s="34" t="s">
        <v>142</v>
      </c>
      <c r="X65" s="34">
        <v>1</v>
      </c>
      <c r="Y65" s="36">
        <v>0.2238</v>
      </c>
      <c r="Z65" s="82">
        <v>2148.48</v>
      </c>
      <c r="AA65" s="34">
        <v>10778</v>
      </c>
      <c r="AB65" s="92" t="s">
        <v>244</v>
      </c>
      <c r="AC65" s="92">
        <v>48</v>
      </c>
      <c r="AD65" s="95">
        <v>37.476400000000005</v>
      </c>
      <c r="AE65" s="96">
        <v>335837.28999999986</v>
      </c>
      <c r="AF65" s="34">
        <v>10778</v>
      </c>
      <c r="AG65" s="92" t="s">
        <v>253</v>
      </c>
      <c r="AH65" s="92">
        <v>59</v>
      </c>
      <c r="AI65" s="95">
        <v>41.354399999999998</v>
      </c>
      <c r="AJ65" s="96">
        <v>388621.78999999992</v>
      </c>
      <c r="AK65" s="34">
        <v>10778</v>
      </c>
      <c r="AL65" s="92" t="s">
        <v>261</v>
      </c>
      <c r="AM65" s="92">
        <v>55</v>
      </c>
      <c r="AN65" s="95">
        <v>39.455400000000004</v>
      </c>
      <c r="AO65" s="96">
        <v>370030.5</v>
      </c>
      <c r="AP65" s="34">
        <v>10778</v>
      </c>
      <c r="AQ65" s="92" t="s">
        <v>286</v>
      </c>
      <c r="AR65" s="92">
        <v>30</v>
      </c>
      <c r="AS65" s="93">
        <v>17.659400000000005</v>
      </c>
      <c r="AT65" s="94">
        <v>148071.38999999998</v>
      </c>
      <c r="AU65" s="34">
        <v>10778</v>
      </c>
      <c r="AV65" s="92" t="s">
        <v>282</v>
      </c>
      <c r="AW65" s="92">
        <v>31</v>
      </c>
      <c r="AX65" s="93">
        <v>22.434899999999999</v>
      </c>
      <c r="AY65" s="94">
        <v>209011.4</v>
      </c>
    </row>
    <row r="66" spans="1:51" x14ac:dyDescent="0.35">
      <c r="A66" s="301"/>
      <c r="B66" s="310"/>
      <c r="C66" s="311"/>
      <c r="D66" s="311"/>
      <c r="E66" s="311"/>
      <c r="F66" s="311"/>
      <c r="G66" s="38"/>
      <c r="H66" s="39" t="s">
        <v>142</v>
      </c>
      <c r="I66" s="39">
        <v>3</v>
      </c>
      <c r="J66" s="67">
        <v>0.98740000000000006</v>
      </c>
      <c r="K66" s="44">
        <v>5859.84</v>
      </c>
      <c r="L66" s="38"/>
      <c r="M66" s="39" t="s">
        <v>142</v>
      </c>
      <c r="N66" s="39">
        <v>2</v>
      </c>
      <c r="O66" s="67">
        <v>0.89</v>
      </c>
      <c r="P66" s="44">
        <v>4694.3999999999996</v>
      </c>
      <c r="Q66" s="38"/>
      <c r="R66" s="89" t="s">
        <v>186</v>
      </c>
      <c r="S66" s="89">
        <v>61</v>
      </c>
      <c r="T66" s="97">
        <v>32.244299999999996</v>
      </c>
      <c r="U66" s="99">
        <v>286774.33</v>
      </c>
      <c r="V66" s="38"/>
      <c r="W66" s="89" t="s">
        <v>227</v>
      </c>
      <c r="X66" s="89">
        <v>63</v>
      </c>
      <c r="Y66" s="90">
        <v>46.013999999999996</v>
      </c>
      <c r="Z66" s="97">
        <v>463903.94000000006</v>
      </c>
      <c r="AA66" s="38"/>
      <c r="AB66" s="39" t="s">
        <v>142</v>
      </c>
      <c r="AC66" s="39">
        <v>1</v>
      </c>
      <c r="AD66" s="67">
        <v>0.3276</v>
      </c>
      <c r="AE66" s="48">
        <v>3144.96</v>
      </c>
      <c r="AF66" s="38"/>
      <c r="AG66" s="39" t="s">
        <v>142</v>
      </c>
      <c r="AH66" s="39">
        <v>1</v>
      </c>
      <c r="AI66" s="67">
        <v>0.40710000000000002</v>
      </c>
      <c r="AJ66" s="48">
        <v>3908.16</v>
      </c>
      <c r="AK66" s="38"/>
      <c r="AL66" s="39" t="s">
        <v>142</v>
      </c>
      <c r="AM66" s="39">
        <v>3</v>
      </c>
      <c r="AN66" s="67">
        <v>1.9970000000000001</v>
      </c>
      <c r="AO66" s="48">
        <v>19171.2</v>
      </c>
      <c r="AU66" s="38"/>
      <c r="AV66" s="39" t="s">
        <v>142</v>
      </c>
      <c r="AW66" s="39">
        <v>1</v>
      </c>
      <c r="AX66" s="53">
        <v>1.004</v>
      </c>
      <c r="AY66" s="40">
        <v>9638.4</v>
      </c>
    </row>
    <row r="67" spans="1:51" x14ac:dyDescent="0.35">
      <c r="A67" s="301"/>
      <c r="B67" s="310"/>
      <c r="C67" s="311"/>
      <c r="D67" s="311"/>
      <c r="E67" s="311"/>
      <c r="F67" s="311"/>
      <c r="Q67" s="38"/>
      <c r="R67" s="39" t="s">
        <v>142</v>
      </c>
      <c r="S67" s="39">
        <v>4</v>
      </c>
      <c r="T67" s="67">
        <v>1.4422000000000001</v>
      </c>
      <c r="U67" s="48">
        <v>13845.119999999999</v>
      </c>
      <c r="Z67" s="50"/>
      <c r="AD67" s="50"/>
      <c r="AE67" s="50"/>
      <c r="AI67" s="50"/>
      <c r="AJ67" s="50"/>
      <c r="AN67" s="50"/>
      <c r="AO67" s="50"/>
      <c r="AP67" s="50"/>
    </row>
    <row r="68" spans="1:51" ht="23.25" thickBot="1" x14ac:dyDescent="0.4">
      <c r="A68" s="302"/>
      <c r="B68" s="312"/>
      <c r="C68" s="313"/>
      <c r="D68" s="313"/>
      <c r="E68" s="313"/>
      <c r="F68" s="313"/>
      <c r="G68" s="41" t="s">
        <v>146</v>
      </c>
      <c r="H68" s="35"/>
      <c r="I68" s="49">
        <f>SUM(I65:I66)</f>
        <v>104</v>
      </c>
      <c r="J68" s="54">
        <f>SUM(J65:J66)</f>
        <v>60.426000000000002</v>
      </c>
      <c r="K68" s="49">
        <f>SUM(K65:K66)</f>
        <v>230717.77000000002</v>
      </c>
      <c r="L68" s="41" t="s">
        <v>146</v>
      </c>
      <c r="N68" s="55">
        <f>SUM(N65:N66)</f>
        <v>127</v>
      </c>
      <c r="O68" s="58">
        <f>SUM(O65:O66)</f>
        <v>81.395599999999931</v>
      </c>
      <c r="P68" s="56">
        <f>SUM(P65:P66)</f>
        <v>573122.06000000006</v>
      </c>
      <c r="Q68" s="41" t="s">
        <v>146</v>
      </c>
      <c r="R68" s="35"/>
      <c r="S68" s="49">
        <f>SUM(S65:S67)</f>
        <v>66</v>
      </c>
      <c r="T68" s="54">
        <f t="shared" ref="T68:U68" si="38">SUM(T65:T67)</f>
        <v>33.962299999999992</v>
      </c>
      <c r="U68" s="54">
        <f t="shared" si="38"/>
        <v>300619.45</v>
      </c>
      <c r="V68" s="41" t="s">
        <v>146</v>
      </c>
      <c r="W68" s="35"/>
      <c r="X68" s="49">
        <v>64</v>
      </c>
      <c r="Y68" s="62">
        <v>46.2378</v>
      </c>
      <c r="Z68" s="51">
        <v>466052.4200000001</v>
      </c>
      <c r="AA68" s="41" t="s">
        <v>146</v>
      </c>
      <c r="AB68" s="35"/>
      <c r="AC68" s="49">
        <v>49</v>
      </c>
      <c r="AD68" s="51">
        <v>37.804000000000002</v>
      </c>
      <c r="AE68" s="74">
        <v>338982.24999999983</v>
      </c>
      <c r="AF68" s="41" t="s">
        <v>146</v>
      </c>
      <c r="AG68" s="35"/>
      <c r="AH68" s="49">
        <v>60</v>
      </c>
      <c r="AI68" s="51">
        <v>41.761499999999998</v>
      </c>
      <c r="AJ68" s="74">
        <v>392529.94999999995</v>
      </c>
      <c r="AK68" s="41" t="s">
        <v>146</v>
      </c>
      <c r="AL68" s="35"/>
      <c r="AM68" s="34">
        <v>58</v>
      </c>
      <c r="AN68" s="82">
        <v>41.452400000000004</v>
      </c>
      <c r="AO68" s="47">
        <v>389201.7</v>
      </c>
      <c r="AP68" s="41" t="s">
        <v>146</v>
      </c>
      <c r="AQ68" s="35"/>
      <c r="AR68" s="34">
        <v>30</v>
      </c>
      <c r="AS68" s="36">
        <v>17.659400000000005</v>
      </c>
      <c r="AT68" s="37">
        <v>148071.38999999998</v>
      </c>
      <c r="AU68" s="41" t="s">
        <v>146</v>
      </c>
      <c r="AV68" s="35"/>
      <c r="AW68" s="34">
        <v>32</v>
      </c>
      <c r="AX68" s="36">
        <v>23.438899999999997</v>
      </c>
      <c r="AY68" s="37">
        <v>218649.80000000002</v>
      </c>
    </row>
    <row r="69" spans="1:51" x14ac:dyDescent="0.35">
      <c r="A69" s="300" t="s">
        <v>208</v>
      </c>
      <c r="B69" s="36">
        <v>10779</v>
      </c>
      <c r="C69" s="34" t="s">
        <v>140</v>
      </c>
      <c r="D69" s="34">
        <v>6</v>
      </c>
      <c r="E69" s="36">
        <v>2.8348</v>
      </c>
      <c r="F69" s="37">
        <v>19843.600000000002</v>
      </c>
      <c r="G69" s="34">
        <v>10779</v>
      </c>
      <c r="H69" s="92" t="s">
        <v>147</v>
      </c>
      <c r="I69" s="92">
        <v>120</v>
      </c>
      <c r="J69" s="95">
        <v>102.6255</v>
      </c>
      <c r="K69" s="100">
        <v>663730.54000000027</v>
      </c>
      <c r="L69" s="34">
        <v>10779</v>
      </c>
      <c r="M69" s="34" t="s">
        <v>140</v>
      </c>
      <c r="N69" s="34">
        <v>1</v>
      </c>
      <c r="O69" s="82">
        <v>0.38600000000000001</v>
      </c>
      <c r="P69" s="42">
        <v>0</v>
      </c>
      <c r="Q69" s="34">
        <v>10779</v>
      </c>
      <c r="R69" s="34" t="s">
        <v>140</v>
      </c>
      <c r="S69" s="34">
        <v>1</v>
      </c>
      <c r="T69" s="82">
        <v>0.38600000000000001</v>
      </c>
      <c r="U69" s="47">
        <v>0</v>
      </c>
      <c r="V69" s="34">
        <v>10779</v>
      </c>
      <c r="W69" s="34" t="s">
        <v>142</v>
      </c>
      <c r="X69" s="34">
        <v>8</v>
      </c>
      <c r="Y69" s="36">
        <v>9.1683000000000003</v>
      </c>
      <c r="Z69" s="82">
        <v>88015.679999999993</v>
      </c>
      <c r="AA69" s="34">
        <v>10779</v>
      </c>
      <c r="AB69" s="34" t="s">
        <v>140</v>
      </c>
      <c r="AC69" s="34">
        <v>1</v>
      </c>
      <c r="AD69" s="82">
        <v>0.61</v>
      </c>
      <c r="AE69" s="47">
        <v>0</v>
      </c>
      <c r="AF69" s="34">
        <v>10779</v>
      </c>
      <c r="AG69" s="92" t="s">
        <v>254</v>
      </c>
      <c r="AH69" s="92">
        <v>118</v>
      </c>
      <c r="AI69" s="95">
        <v>91.270499999999956</v>
      </c>
      <c r="AJ69" s="96">
        <v>794167.51000000071</v>
      </c>
      <c r="AK69" s="34">
        <v>10779</v>
      </c>
      <c r="AL69" s="34" t="s">
        <v>140</v>
      </c>
      <c r="AM69" s="34">
        <v>1</v>
      </c>
      <c r="AN69" s="82">
        <v>0.46239999999999998</v>
      </c>
      <c r="AO69" s="47">
        <v>0</v>
      </c>
      <c r="AP69" s="34">
        <v>10779</v>
      </c>
      <c r="AQ69" s="34" t="s">
        <v>140</v>
      </c>
      <c r="AR69" s="34">
        <v>2</v>
      </c>
      <c r="AS69" s="36">
        <v>1.9220000000000002</v>
      </c>
      <c r="AT69" s="37">
        <v>0</v>
      </c>
      <c r="AU69" s="34">
        <v>10779</v>
      </c>
      <c r="AV69" s="92" t="s">
        <v>290</v>
      </c>
      <c r="AW69" s="92">
        <v>109</v>
      </c>
      <c r="AX69" s="93">
        <v>83.595500000000001</v>
      </c>
      <c r="AY69" s="94">
        <v>721115.7000000003</v>
      </c>
    </row>
    <row r="70" spans="1:51" x14ac:dyDescent="0.35">
      <c r="A70" s="301"/>
      <c r="B70" s="63"/>
      <c r="C70" s="89" t="s">
        <v>158</v>
      </c>
      <c r="D70" s="89">
        <v>170</v>
      </c>
      <c r="E70" s="90">
        <v>128.32759999999996</v>
      </c>
      <c r="F70" s="91">
        <v>525479.18000000017</v>
      </c>
      <c r="G70" s="38"/>
      <c r="H70" s="39" t="s">
        <v>140</v>
      </c>
      <c r="I70" s="39">
        <v>1</v>
      </c>
      <c r="J70" s="67">
        <v>0.22800000000000001</v>
      </c>
      <c r="K70" s="44">
        <v>1596</v>
      </c>
      <c r="L70" s="38"/>
      <c r="M70" s="89" t="s">
        <v>163</v>
      </c>
      <c r="N70" s="89">
        <v>81</v>
      </c>
      <c r="O70" s="97">
        <v>73.138299999999958</v>
      </c>
      <c r="P70" s="98">
        <v>609881.97999999986</v>
      </c>
      <c r="Q70" s="38"/>
      <c r="R70" s="89" t="s">
        <v>187</v>
      </c>
      <c r="S70" s="89">
        <v>103</v>
      </c>
      <c r="T70" s="97">
        <v>72.925800000000024</v>
      </c>
      <c r="U70" s="99">
        <v>600543.97</v>
      </c>
      <c r="V70" s="38"/>
      <c r="W70" s="89" t="s">
        <v>222</v>
      </c>
      <c r="X70" s="89">
        <v>65</v>
      </c>
      <c r="Y70" s="90">
        <v>53.789700000000011</v>
      </c>
      <c r="Z70" s="97">
        <v>502126.79000000015</v>
      </c>
      <c r="AA70" s="38"/>
      <c r="AB70" s="39" t="s">
        <v>142</v>
      </c>
      <c r="AC70" s="39">
        <v>13</v>
      </c>
      <c r="AD70" s="67">
        <v>9.9564999999999984</v>
      </c>
      <c r="AE70" s="48">
        <v>95582.399999999994</v>
      </c>
      <c r="AF70" s="38"/>
      <c r="AG70" s="39" t="s">
        <v>142</v>
      </c>
      <c r="AH70" s="39">
        <v>13</v>
      </c>
      <c r="AI70" s="67">
        <v>9.843</v>
      </c>
      <c r="AJ70" s="48">
        <v>94492.799999999988</v>
      </c>
      <c r="AK70" s="38"/>
      <c r="AL70" s="89" t="s">
        <v>263</v>
      </c>
      <c r="AM70" s="89">
        <v>137</v>
      </c>
      <c r="AN70" s="97">
        <v>102.79629999999997</v>
      </c>
      <c r="AO70" s="99">
        <v>892657.3800000007</v>
      </c>
      <c r="AP70" s="38"/>
      <c r="AQ70" s="89" t="s">
        <v>289</v>
      </c>
      <c r="AR70" s="89">
        <v>132</v>
      </c>
      <c r="AS70" s="90">
        <v>110.47919999999998</v>
      </c>
      <c r="AT70" s="91">
        <v>857732.9300000004</v>
      </c>
      <c r="AU70" s="38"/>
      <c r="AV70" s="39" t="s">
        <v>142</v>
      </c>
      <c r="AW70" s="39">
        <v>15</v>
      </c>
      <c r="AX70" s="53">
        <v>13.055700000000002</v>
      </c>
      <c r="AY70" s="40">
        <v>125334.71999999999</v>
      </c>
    </row>
    <row r="71" spans="1:51" x14ac:dyDescent="0.35">
      <c r="A71" s="301"/>
      <c r="B71" s="63"/>
      <c r="C71" s="39" t="s">
        <v>142</v>
      </c>
      <c r="D71" s="39">
        <v>23</v>
      </c>
      <c r="E71" s="53">
        <v>12.259</v>
      </c>
      <c r="F71" s="40">
        <v>30608.639999999999</v>
      </c>
      <c r="G71" s="38"/>
      <c r="H71" s="39" t="s">
        <v>142</v>
      </c>
      <c r="I71" s="39">
        <v>7</v>
      </c>
      <c r="J71" s="67">
        <v>4.1833</v>
      </c>
      <c r="K71" s="44">
        <v>40159.680000000008</v>
      </c>
      <c r="L71" s="38"/>
      <c r="M71" s="39" t="s">
        <v>142</v>
      </c>
      <c r="N71" s="39">
        <v>13</v>
      </c>
      <c r="O71" s="67">
        <v>7.6080000000000005</v>
      </c>
      <c r="P71" s="44">
        <v>73036.800000000003</v>
      </c>
      <c r="Q71" s="38"/>
      <c r="R71" s="39" t="s">
        <v>142</v>
      </c>
      <c r="S71" s="39">
        <v>9</v>
      </c>
      <c r="T71" s="67">
        <v>5.5903000000000009</v>
      </c>
      <c r="U71" s="48">
        <v>53666.87999999999</v>
      </c>
      <c r="Z71" s="50"/>
      <c r="AA71" s="38"/>
      <c r="AB71" s="89" t="s">
        <v>247</v>
      </c>
      <c r="AC71" s="89">
        <v>146</v>
      </c>
      <c r="AD71" s="97">
        <v>115.70689999999996</v>
      </c>
      <c r="AE71" s="99">
        <v>960078.03000000014</v>
      </c>
      <c r="AI71" s="50"/>
      <c r="AJ71" s="50"/>
      <c r="AK71" s="38"/>
      <c r="AL71" s="39" t="s">
        <v>142</v>
      </c>
      <c r="AM71" s="39">
        <v>18</v>
      </c>
      <c r="AN71" s="67">
        <v>13.216899999999999</v>
      </c>
      <c r="AO71" s="48">
        <v>126882.24000000003</v>
      </c>
      <c r="AP71" s="38"/>
      <c r="AQ71" s="39" t="s">
        <v>142</v>
      </c>
      <c r="AR71" s="39">
        <v>13</v>
      </c>
      <c r="AS71" s="53">
        <v>7.9285000000000014</v>
      </c>
      <c r="AT71" s="40">
        <v>76113.599999999991</v>
      </c>
    </row>
    <row r="72" spans="1:51" ht="23.25" thickBot="1" x14ac:dyDescent="0.4">
      <c r="A72" s="302"/>
      <c r="B72" s="64" t="s">
        <v>148</v>
      </c>
      <c r="C72" s="35"/>
      <c r="D72" s="49">
        <f>SUM(D69:D71)</f>
        <v>199</v>
      </c>
      <c r="E72" s="54">
        <f>SUM(E69:E71)</f>
        <v>143.42139999999995</v>
      </c>
      <c r="F72" s="49">
        <f t="shared" ref="F72" si="39">SUM(F69:F71)</f>
        <v>575931.42000000016</v>
      </c>
      <c r="G72" s="41" t="s">
        <v>148</v>
      </c>
      <c r="H72" s="35"/>
      <c r="I72" s="49">
        <f>SUM(I69:I71)</f>
        <v>128</v>
      </c>
      <c r="J72" s="54">
        <f t="shared" ref="J72:K72" si="40">SUM(J69:J71)</f>
        <v>107.0368</v>
      </c>
      <c r="K72" s="49">
        <f t="shared" si="40"/>
        <v>705486.22000000032</v>
      </c>
      <c r="L72" s="41" t="s">
        <v>148</v>
      </c>
      <c r="M72" s="35"/>
      <c r="N72" s="49">
        <f>SUM(N69:N71)</f>
        <v>95</v>
      </c>
      <c r="O72" s="54">
        <f t="shared" ref="O72:P72" si="41">SUM(O69:O71)</f>
        <v>81.132299999999958</v>
      </c>
      <c r="P72" s="59">
        <f t="shared" si="41"/>
        <v>682918.77999999991</v>
      </c>
      <c r="Q72" s="41" t="s">
        <v>148</v>
      </c>
      <c r="R72" s="35"/>
      <c r="S72" s="49">
        <f>SUM(S69:S71)</f>
        <v>113</v>
      </c>
      <c r="T72" s="54">
        <f t="shared" ref="T72:U72" si="42">SUM(T69:T71)</f>
        <v>78.902100000000019</v>
      </c>
      <c r="U72" s="54">
        <f t="shared" si="42"/>
        <v>654210.85</v>
      </c>
      <c r="V72" s="41" t="s">
        <v>148</v>
      </c>
      <c r="W72" s="35"/>
      <c r="X72" s="49">
        <v>73</v>
      </c>
      <c r="Y72" s="62">
        <v>62.958000000000006</v>
      </c>
      <c r="Z72" s="51">
        <v>590142.47000000009</v>
      </c>
      <c r="AA72" s="41" t="s">
        <v>148</v>
      </c>
      <c r="AB72" s="35"/>
      <c r="AC72" s="49">
        <v>160</v>
      </c>
      <c r="AD72" s="51">
        <v>126.27339999999998</v>
      </c>
      <c r="AE72" s="74">
        <v>1055660.4300000002</v>
      </c>
      <c r="AF72" s="41" t="s">
        <v>148</v>
      </c>
      <c r="AG72" s="35"/>
      <c r="AH72" s="49">
        <v>131</v>
      </c>
      <c r="AI72" s="51">
        <v>101.11349999999997</v>
      </c>
      <c r="AJ72" s="74">
        <v>888660.31000000075</v>
      </c>
      <c r="AK72" s="41" t="s">
        <v>148</v>
      </c>
      <c r="AL72" s="35"/>
      <c r="AM72" s="34">
        <v>156</v>
      </c>
      <c r="AN72" s="82">
        <v>116.4756</v>
      </c>
      <c r="AO72" s="47">
        <v>1019539.6200000003</v>
      </c>
      <c r="AP72" s="41" t="s">
        <v>148</v>
      </c>
      <c r="AQ72" s="35"/>
      <c r="AR72" s="34">
        <v>147</v>
      </c>
      <c r="AS72" s="36">
        <v>120.32969999999999</v>
      </c>
      <c r="AT72" s="37">
        <v>933846.53000000038</v>
      </c>
      <c r="AU72" s="41" t="s">
        <v>148</v>
      </c>
      <c r="AV72" s="35"/>
      <c r="AW72" s="34">
        <v>124</v>
      </c>
      <c r="AX72" s="36">
        <v>96.651199999999974</v>
      </c>
      <c r="AY72" s="37">
        <v>846450.42000000039</v>
      </c>
    </row>
    <row r="73" spans="1:51" x14ac:dyDescent="0.35">
      <c r="A73" s="300" t="s">
        <v>209</v>
      </c>
      <c r="B73" s="36">
        <v>10780</v>
      </c>
      <c r="C73" s="34" t="s">
        <v>140</v>
      </c>
      <c r="D73" s="34">
        <v>3</v>
      </c>
      <c r="E73" s="36">
        <v>1.1831</v>
      </c>
      <c r="F73" s="37">
        <v>5579.7</v>
      </c>
      <c r="G73" s="34">
        <v>10780</v>
      </c>
      <c r="H73" s="92" t="s">
        <v>144</v>
      </c>
      <c r="I73" s="92">
        <v>81</v>
      </c>
      <c r="J73" s="95">
        <v>55.3324</v>
      </c>
      <c r="K73" s="96">
        <v>370168.94000000006</v>
      </c>
      <c r="L73" s="34">
        <v>10780</v>
      </c>
      <c r="M73" s="34" t="s">
        <v>140</v>
      </c>
      <c r="N73" s="34">
        <v>2</v>
      </c>
      <c r="O73" s="82">
        <v>1.4422999999999999</v>
      </c>
      <c r="P73" s="37">
        <v>0</v>
      </c>
      <c r="Q73" s="34">
        <v>10780</v>
      </c>
      <c r="R73" s="92" t="s">
        <v>186</v>
      </c>
      <c r="S73" s="92">
        <v>67</v>
      </c>
      <c r="T73" s="95">
        <v>57.396799999999999</v>
      </c>
      <c r="U73" s="96">
        <v>510475.68000000005</v>
      </c>
      <c r="V73" s="34">
        <v>10780</v>
      </c>
      <c r="W73" s="34" t="s">
        <v>142</v>
      </c>
      <c r="X73" s="34">
        <v>3</v>
      </c>
      <c r="Y73" s="36">
        <v>4.1388999999999996</v>
      </c>
      <c r="Z73" s="36">
        <v>-23865.599999999999</v>
      </c>
      <c r="AA73" s="34">
        <v>10780</v>
      </c>
      <c r="AB73" s="34" t="s">
        <v>244</v>
      </c>
      <c r="AC73" s="34">
        <v>63</v>
      </c>
      <c r="AD73" s="36">
        <v>58.47760000000001</v>
      </c>
      <c r="AE73" s="37">
        <v>524035.32999999996</v>
      </c>
      <c r="AF73" s="34">
        <v>10780</v>
      </c>
      <c r="AG73" s="92" t="s">
        <v>253</v>
      </c>
      <c r="AH73" s="92">
        <v>39</v>
      </c>
      <c r="AI73" s="95">
        <v>26.746299999999991</v>
      </c>
      <c r="AJ73" s="96">
        <v>251344.38000000006</v>
      </c>
      <c r="AK73" s="251">
        <v>10780</v>
      </c>
      <c r="AL73" s="257" t="s">
        <v>261</v>
      </c>
      <c r="AM73" s="257">
        <v>47</v>
      </c>
      <c r="AN73" s="274">
        <v>35.069500000000012</v>
      </c>
      <c r="AO73" s="275">
        <v>328897.56000000006</v>
      </c>
      <c r="AP73" s="34">
        <v>10780</v>
      </c>
      <c r="AQ73" s="92" t="s">
        <v>286</v>
      </c>
      <c r="AR73" s="92">
        <v>44</v>
      </c>
      <c r="AS73" s="93">
        <v>35.328099999999999</v>
      </c>
      <c r="AT73" s="94">
        <v>296220.78000000003</v>
      </c>
      <c r="AU73" s="34">
        <v>10780</v>
      </c>
      <c r="AV73" s="92" t="s">
        <v>282</v>
      </c>
      <c r="AW73" s="92">
        <v>76</v>
      </c>
      <c r="AX73" s="93">
        <v>67.019799999999975</v>
      </c>
      <c r="AY73" s="94">
        <v>624379.96000000008</v>
      </c>
    </row>
    <row r="74" spans="1:51" x14ac:dyDescent="0.35">
      <c r="A74" s="301"/>
      <c r="B74" s="63"/>
      <c r="C74" s="89" t="s">
        <v>156</v>
      </c>
      <c r="D74" s="89">
        <v>59</v>
      </c>
      <c r="E74" s="90">
        <v>44.106499999999983</v>
      </c>
      <c r="F74" s="91">
        <v>45151.57</v>
      </c>
      <c r="G74" s="38"/>
      <c r="H74" s="39" t="s">
        <v>142</v>
      </c>
      <c r="I74" s="39">
        <v>2</v>
      </c>
      <c r="J74" s="67">
        <v>1.6440999999999999</v>
      </c>
      <c r="K74" s="48">
        <v>5419.2</v>
      </c>
      <c r="L74" s="38"/>
      <c r="M74" s="89" t="s">
        <v>162</v>
      </c>
      <c r="N74" s="89">
        <v>75</v>
      </c>
      <c r="O74" s="97">
        <v>65.7714</v>
      </c>
      <c r="P74" s="99">
        <v>592327.39000000013</v>
      </c>
      <c r="Q74" s="38"/>
      <c r="R74" s="39" t="s">
        <v>142</v>
      </c>
      <c r="S74" s="39">
        <v>7</v>
      </c>
      <c r="T74" s="67">
        <v>11.118500000000001</v>
      </c>
      <c r="U74" s="48">
        <v>106737.59999999999</v>
      </c>
      <c r="V74" s="38"/>
      <c r="W74" s="39" t="s">
        <v>225</v>
      </c>
      <c r="X74" s="39">
        <v>97</v>
      </c>
      <c r="Y74" s="53">
        <v>65.322999999999979</v>
      </c>
      <c r="Z74" s="53">
        <v>-179354.73</v>
      </c>
      <c r="AF74" s="38"/>
      <c r="AG74" s="39" t="s">
        <v>142</v>
      </c>
      <c r="AH74" s="39">
        <v>1</v>
      </c>
      <c r="AI74" s="67">
        <v>0.19980000000000001</v>
      </c>
      <c r="AJ74" s="48">
        <v>1918.08</v>
      </c>
      <c r="AN74" s="50"/>
      <c r="AO74" s="50"/>
      <c r="AU74" s="38"/>
      <c r="AV74" s="39" t="s">
        <v>142</v>
      </c>
      <c r="AW74" s="39">
        <v>1</v>
      </c>
      <c r="AX74" s="53">
        <v>0.21790000000000001</v>
      </c>
      <c r="AY74" s="40">
        <v>2091.84</v>
      </c>
    </row>
    <row r="75" spans="1:51" x14ac:dyDescent="0.35">
      <c r="A75" s="301"/>
      <c r="B75" s="63"/>
      <c r="C75" s="39" t="s">
        <v>142</v>
      </c>
      <c r="D75" s="39">
        <v>4</v>
      </c>
      <c r="E75" s="53">
        <v>2.2753999999999999</v>
      </c>
      <c r="F75" s="40">
        <v>6973.44</v>
      </c>
      <c r="K75" s="50"/>
      <c r="L75" s="38"/>
      <c r="M75" s="39" t="s">
        <v>142</v>
      </c>
      <c r="N75" s="39">
        <v>10</v>
      </c>
      <c r="O75" s="67">
        <v>8.1651000000000007</v>
      </c>
      <c r="P75" s="48">
        <v>78384.959999999977</v>
      </c>
      <c r="U75" s="50"/>
      <c r="V75" s="38"/>
      <c r="W75" s="89" t="s">
        <v>227</v>
      </c>
      <c r="X75" s="89">
        <v>44</v>
      </c>
      <c r="Y75" s="90">
        <v>41.999399999999987</v>
      </c>
      <c r="Z75" s="90">
        <v>423429.55000000022</v>
      </c>
      <c r="AA75" s="119"/>
      <c r="AB75" s="119"/>
      <c r="AC75" s="119"/>
      <c r="AD75" s="119"/>
      <c r="AE75" s="119"/>
      <c r="AI75" s="50"/>
      <c r="AJ75" s="50"/>
      <c r="AN75" s="50"/>
      <c r="AO75" s="50"/>
      <c r="AP75" s="50"/>
    </row>
    <row r="76" spans="1:51" ht="23.25" thickBot="1" x14ac:dyDescent="0.4">
      <c r="A76" s="302"/>
      <c r="B76" s="64" t="s">
        <v>172</v>
      </c>
      <c r="C76" s="35"/>
      <c r="D76" s="49">
        <f>SUM(D73:D75)</f>
        <v>66</v>
      </c>
      <c r="E76" s="54">
        <f t="shared" ref="E76:F76" si="43">SUM(E73:E75)</f>
        <v>47.564999999999984</v>
      </c>
      <c r="F76" s="54">
        <f t="shared" si="43"/>
        <v>57704.71</v>
      </c>
      <c r="G76" s="41" t="s">
        <v>172</v>
      </c>
      <c r="H76" s="35"/>
      <c r="I76" s="49">
        <f>SUM(I73:I75)</f>
        <v>83</v>
      </c>
      <c r="J76" s="54">
        <f t="shared" ref="J76:K76" si="44">SUM(J73:J75)</f>
        <v>56.976500000000001</v>
      </c>
      <c r="K76" s="54">
        <f t="shared" si="44"/>
        <v>375588.14000000007</v>
      </c>
      <c r="L76" s="41" t="s">
        <v>172</v>
      </c>
      <c r="M76" s="35"/>
      <c r="N76" s="49">
        <f>SUM(N73:N75)</f>
        <v>87</v>
      </c>
      <c r="O76" s="54">
        <f t="shared" ref="O76:P76" si="45">SUM(O73:O75)</f>
        <v>75.378799999999998</v>
      </c>
      <c r="P76" s="54">
        <f t="shared" si="45"/>
        <v>670712.35000000009</v>
      </c>
      <c r="Q76" s="41" t="s">
        <v>172</v>
      </c>
      <c r="R76" s="35"/>
      <c r="S76" s="49">
        <f>SUM(S73:S75)</f>
        <v>74</v>
      </c>
      <c r="T76" s="54">
        <f t="shared" ref="T76:U76" si="46">SUM(T73:T75)</f>
        <v>68.515299999999996</v>
      </c>
      <c r="U76" s="54">
        <f t="shared" si="46"/>
        <v>617213.28</v>
      </c>
      <c r="V76" s="41" t="s">
        <v>172</v>
      </c>
      <c r="W76" s="35"/>
      <c r="X76" s="34">
        <f>SUM(X73:X75)</f>
        <v>144</v>
      </c>
      <c r="Y76" s="36">
        <f>SUM(Y73:Y75)</f>
        <v>111.46129999999997</v>
      </c>
      <c r="Z76" s="36">
        <f>SUM(Z73:Z75)</f>
        <v>220209.2200000002</v>
      </c>
      <c r="AA76" s="41" t="s">
        <v>172</v>
      </c>
      <c r="AB76" s="35"/>
      <c r="AC76" s="49">
        <v>63</v>
      </c>
      <c r="AD76" s="62">
        <v>58.47760000000001</v>
      </c>
      <c r="AE76" s="120">
        <v>524035.32999999996</v>
      </c>
      <c r="AF76" s="41" t="s">
        <v>172</v>
      </c>
      <c r="AG76" s="35"/>
      <c r="AH76" s="49">
        <v>40</v>
      </c>
      <c r="AI76" s="51">
        <v>26.946099999999991</v>
      </c>
      <c r="AJ76" s="74">
        <v>253262.46000000002</v>
      </c>
      <c r="AK76" s="255" t="s">
        <v>172</v>
      </c>
      <c r="AL76" s="254"/>
      <c r="AM76" s="251">
        <v>47</v>
      </c>
      <c r="AN76" s="271">
        <v>35.069500000000012</v>
      </c>
      <c r="AO76" s="272">
        <v>328897.56000000006</v>
      </c>
      <c r="AP76" s="41" t="s">
        <v>172</v>
      </c>
      <c r="AQ76" s="35"/>
      <c r="AR76" s="34">
        <v>44</v>
      </c>
      <c r="AS76" s="36">
        <v>35.328099999999999</v>
      </c>
      <c r="AT76" s="37">
        <v>296220.78000000003</v>
      </c>
      <c r="AU76" s="34" t="s">
        <v>172</v>
      </c>
      <c r="AV76" s="35"/>
      <c r="AW76" s="34">
        <v>77</v>
      </c>
      <c r="AX76" s="36">
        <v>67.237699999999975</v>
      </c>
      <c r="AY76" s="37">
        <v>626471.80000000016</v>
      </c>
    </row>
    <row r="77" spans="1:51" x14ac:dyDescent="0.35">
      <c r="A77" s="300" t="s">
        <v>210</v>
      </c>
      <c r="B77" s="36">
        <v>10781</v>
      </c>
      <c r="C77" s="34" t="s">
        <v>140</v>
      </c>
      <c r="D77" s="34">
        <v>1</v>
      </c>
      <c r="E77" s="36">
        <v>0.30059999999999998</v>
      </c>
      <c r="F77" s="37">
        <v>2104.1999999999998</v>
      </c>
      <c r="G77" s="34">
        <v>10781</v>
      </c>
      <c r="H77" s="34" t="s">
        <v>140</v>
      </c>
      <c r="I77" s="34">
        <v>1</v>
      </c>
      <c r="J77" s="82">
        <v>0.29260000000000003</v>
      </c>
      <c r="K77" s="37">
        <v>0</v>
      </c>
      <c r="L77" s="34">
        <v>10781</v>
      </c>
      <c r="M77" s="92" t="s">
        <v>167</v>
      </c>
      <c r="N77" s="92">
        <v>61</v>
      </c>
      <c r="O77" s="95">
        <v>39.827300000000008</v>
      </c>
      <c r="P77" s="100">
        <v>371963.13000000006</v>
      </c>
      <c r="Q77" s="34">
        <v>10781</v>
      </c>
      <c r="R77" s="92" t="s">
        <v>189</v>
      </c>
      <c r="S77" s="92">
        <v>71</v>
      </c>
      <c r="T77" s="95">
        <v>60.041999999999987</v>
      </c>
      <c r="U77" s="96">
        <v>553779.37000000023</v>
      </c>
      <c r="V77" s="34">
        <v>10781</v>
      </c>
      <c r="W77" s="34" t="s">
        <v>142</v>
      </c>
      <c r="X77" s="34">
        <v>1</v>
      </c>
      <c r="Y77" s="36">
        <v>0.38640000000000002</v>
      </c>
      <c r="Z77" s="82">
        <v>3709.44</v>
      </c>
      <c r="AA77" s="34">
        <v>10781</v>
      </c>
      <c r="AB77" s="92" t="s">
        <v>248</v>
      </c>
      <c r="AC77" s="92">
        <v>57</v>
      </c>
      <c r="AD77" s="95">
        <v>37.663600000000002</v>
      </c>
      <c r="AE77" s="96">
        <v>350015.38999999996</v>
      </c>
      <c r="AF77" s="34">
        <v>10781</v>
      </c>
      <c r="AG77" s="34" t="s">
        <v>142</v>
      </c>
      <c r="AH77" s="34">
        <v>2</v>
      </c>
      <c r="AI77" s="82">
        <v>1.0872999999999999</v>
      </c>
      <c r="AJ77" s="47">
        <v>10438.08</v>
      </c>
      <c r="AK77" s="34">
        <v>10781</v>
      </c>
      <c r="AL77" s="92" t="s">
        <v>264</v>
      </c>
      <c r="AM77" s="92">
        <v>51</v>
      </c>
      <c r="AN77" s="95">
        <v>35.802599999999991</v>
      </c>
      <c r="AO77" s="96">
        <v>348208.94000000012</v>
      </c>
      <c r="AP77" s="34">
        <v>10781</v>
      </c>
      <c r="AQ77" s="92" t="s">
        <v>288</v>
      </c>
      <c r="AR77" s="92">
        <v>76</v>
      </c>
      <c r="AS77" s="93">
        <v>49.605300000000007</v>
      </c>
      <c r="AT77" s="94">
        <v>431337.94</v>
      </c>
      <c r="AU77" s="34">
        <v>10781</v>
      </c>
      <c r="AV77" s="34" t="s">
        <v>140</v>
      </c>
      <c r="AW77" s="34">
        <v>1</v>
      </c>
      <c r="AX77" s="36">
        <v>1.3095000000000001</v>
      </c>
      <c r="AY77" s="37">
        <v>0</v>
      </c>
    </row>
    <row r="78" spans="1:51" x14ac:dyDescent="0.35">
      <c r="A78" s="301"/>
      <c r="B78" s="63"/>
      <c r="C78" s="89" t="s">
        <v>164</v>
      </c>
      <c r="D78" s="89">
        <v>56</v>
      </c>
      <c r="E78" s="90">
        <v>39.695199999999993</v>
      </c>
      <c r="F78" s="91">
        <v>160790.67000000004</v>
      </c>
      <c r="G78" s="38"/>
      <c r="H78" s="89" t="s">
        <v>166</v>
      </c>
      <c r="I78" s="89">
        <v>54</v>
      </c>
      <c r="J78" s="97">
        <v>42.471499999999985</v>
      </c>
      <c r="K78" s="98">
        <v>307646.56000000006</v>
      </c>
      <c r="L78" s="38"/>
      <c r="M78" s="39" t="s">
        <v>142</v>
      </c>
      <c r="N78" s="39">
        <v>1</v>
      </c>
      <c r="O78" s="67">
        <v>0.2727</v>
      </c>
      <c r="P78" s="44">
        <v>2617.92</v>
      </c>
      <c r="Q78" s="38"/>
      <c r="R78" s="39" t="s">
        <v>142</v>
      </c>
      <c r="S78" s="39">
        <v>1</v>
      </c>
      <c r="T78" s="67">
        <v>0.3276</v>
      </c>
      <c r="U78" s="48">
        <v>3144.96</v>
      </c>
      <c r="V78" s="38"/>
      <c r="W78" s="89" t="s">
        <v>223</v>
      </c>
      <c r="X78" s="89">
        <v>49</v>
      </c>
      <c r="Y78" s="90">
        <v>43.446799999999989</v>
      </c>
      <c r="Z78" s="97">
        <v>454244.96</v>
      </c>
      <c r="AA78" s="38"/>
      <c r="AB78" s="39" t="s">
        <v>142</v>
      </c>
      <c r="AC78" s="39">
        <v>1</v>
      </c>
      <c r="AD78" s="67">
        <v>0.4148</v>
      </c>
      <c r="AE78" s="48">
        <v>3982.08</v>
      </c>
      <c r="AF78" s="38"/>
      <c r="AG78" s="89" t="s">
        <v>255</v>
      </c>
      <c r="AH78" s="89">
        <v>73</v>
      </c>
      <c r="AI78" s="97">
        <v>51.494499999999995</v>
      </c>
      <c r="AJ78" s="99">
        <v>501834.5</v>
      </c>
      <c r="AN78" s="50"/>
      <c r="AO78" s="50"/>
      <c r="AP78" s="38"/>
      <c r="AQ78" s="39" t="s">
        <v>142</v>
      </c>
      <c r="AR78" s="39">
        <v>1</v>
      </c>
      <c r="AS78" s="53">
        <v>1.0039</v>
      </c>
      <c r="AT78" s="40">
        <v>9637.44</v>
      </c>
      <c r="AU78" s="38"/>
      <c r="AV78" s="39" t="s">
        <v>142</v>
      </c>
      <c r="AW78" s="39">
        <v>3</v>
      </c>
      <c r="AX78" s="53">
        <v>2.4131</v>
      </c>
      <c r="AY78" s="40">
        <v>23165.760000000002</v>
      </c>
    </row>
    <row r="79" spans="1:51" x14ac:dyDescent="0.35">
      <c r="A79" s="301"/>
      <c r="B79" s="63"/>
      <c r="C79" s="39" t="s">
        <v>142</v>
      </c>
      <c r="D79" s="39">
        <v>1</v>
      </c>
      <c r="E79" s="53">
        <v>0.57530000000000003</v>
      </c>
      <c r="F79" s="40">
        <v>5522.88</v>
      </c>
      <c r="G79" s="38"/>
      <c r="H79" s="39" t="s">
        <v>142</v>
      </c>
      <c r="I79" s="39">
        <v>3</v>
      </c>
      <c r="J79" s="67">
        <v>2.391</v>
      </c>
      <c r="K79" s="44">
        <v>22953.599999999999</v>
      </c>
      <c r="U79" s="50"/>
      <c r="Z79" s="50"/>
      <c r="AD79" s="50"/>
      <c r="AE79" s="50"/>
      <c r="AI79" s="50"/>
      <c r="AJ79" s="50"/>
      <c r="AN79" s="50"/>
      <c r="AO79" s="50"/>
      <c r="AU79" s="38"/>
      <c r="AV79" s="89" t="s">
        <v>284</v>
      </c>
      <c r="AW79" s="89">
        <v>57</v>
      </c>
      <c r="AX79" s="90">
        <v>49.673299999999998</v>
      </c>
      <c r="AY79" s="91">
        <v>479913.6399999999</v>
      </c>
    </row>
    <row r="80" spans="1:51" ht="23.25" thickBot="1" x14ac:dyDescent="0.4">
      <c r="A80" s="302"/>
      <c r="B80" s="64" t="s">
        <v>165</v>
      </c>
      <c r="C80" s="35"/>
      <c r="D80" s="49">
        <f>SUM(D77:D79)</f>
        <v>58</v>
      </c>
      <c r="E80" s="54">
        <f t="shared" ref="E80:F80" si="47">SUM(E77:E79)</f>
        <v>40.571099999999994</v>
      </c>
      <c r="F80" s="59">
        <f t="shared" si="47"/>
        <v>168417.75000000006</v>
      </c>
      <c r="G80" s="41" t="s">
        <v>165</v>
      </c>
      <c r="H80" s="35"/>
      <c r="I80" s="49">
        <f>SUM(I77:I79)</f>
        <v>58</v>
      </c>
      <c r="J80" s="54">
        <f t="shared" ref="J80:K80" si="48">SUM(J77:J79)</f>
        <v>45.155099999999983</v>
      </c>
      <c r="K80" s="59">
        <f t="shared" si="48"/>
        <v>330600.16000000003</v>
      </c>
      <c r="L80" s="41" t="s">
        <v>165</v>
      </c>
      <c r="M80" s="35"/>
      <c r="N80" s="49">
        <f>SUM(N77:N78)</f>
        <v>62</v>
      </c>
      <c r="O80" s="54">
        <f>SUM(O77:O78)</f>
        <v>40.100000000000009</v>
      </c>
      <c r="P80" s="59">
        <f>SUM(P77:P78)</f>
        <v>374581.05000000005</v>
      </c>
      <c r="Q80" s="41" t="s">
        <v>165</v>
      </c>
      <c r="R80" s="35"/>
      <c r="S80" s="49">
        <f>SUM(S77:S79)</f>
        <v>72</v>
      </c>
      <c r="T80" s="54">
        <f t="shared" ref="T80:U80" si="49">SUM(T77:T79)</f>
        <v>60.369599999999984</v>
      </c>
      <c r="U80" s="54">
        <f t="shared" si="49"/>
        <v>556924.33000000019</v>
      </c>
      <c r="V80" s="41" t="s">
        <v>165</v>
      </c>
      <c r="W80" s="35"/>
      <c r="X80" s="49">
        <v>50</v>
      </c>
      <c r="Y80" s="62">
        <v>43.833199999999991</v>
      </c>
      <c r="Z80" s="51">
        <v>457954.39999999997</v>
      </c>
      <c r="AA80" s="41" t="s">
        <v>165</v>
      </c>
      <c r="AB80" s="35"/>
      <c r="AC80" s="49">
        <v>58</v>
      </c>
      <c r="AD80" s="51">
        <v>38.078400000000002</v>
      </c>
      <c r="AE80" s="74">
        <v>353997.46999999991</v>
      </c>
      <c r="AF80" s="41" t="s">
        <v>165</v>
      </c>
      <c r="AG80" s="35"/>
      <c r="AH80" s="49">
        <v>75</v>
      </c>
      <c r="AI80" s="51">
        <v>52.581799999999987</v>
      </c>
      <c r="AJ80" s="74">
        <v>512272.57999999996</v>
      </c>
      <c r="AK80" s="41" t="s">
        <v>165</v>
      </c>
      <c r="AL80" s="35"/>
      <c r="AM80" s="34">
        <v>51</v>
      </c>
      <c r="AN80" s="82">
        <v>35.802599999999991</v>
      </c>
      <c r="AO80" s="47">
        <v>348208.94000000012</v>
      </c>
      <c r="AP80" s="41" t="s">
        <v>165</v>
      </c>
      <c r="AQ80" s="35"/>
      <c r="AR80" s="34">
        <v>77</v>
      </c>
      <c r="AS80" s="36">
        <v>50.609200000000008</v>
      </c>
      <c r="AT80" s="37">
        <v>440975.38</v>
      </c>
      <c r="AU80" s="41" t="s">
        <v>165</v>
      </c>
      <c r="AV80" s="35"/>
      <c r="AW80" s="34">
        <v>61</v>
      </c>
      <c r="AX80" s="36">
        <v>53.395899999999997</v>
      </c>
      <c r="AY80" s="37">
        <v>503079.39999999985</v>
      </c>
    </row>
    <row r="81" spans="7:11" x14ac:dyDescent="0.35">
      <c r="G81" s="34"/>
      <c r="H81" s="35"/>
      <c r="I81" s="34"/>
      <c r="J81" s="82"/>
      <c r="K81" s="37"/>
    </row>
  </sheetData>
  <sortState ref="AV22:AY23">
    <sortCondition ref="AV22:AV23"/>
  </sortState>
  <mergeCells count="28">
    <mergeCell ref="AR3:AT3"/>
    <mergeCell ref="AW3:AY3"/>
    <mergeCell ref="AM3:AO3"/>
    <mergeCell ref="AH3:AJ3"/>
    <mergeCell ref="AC3:AE3"/>
    <mergeCell ref="A77:A80"/>
    <mergeCell ref="A34:A38"/>
    <mergeCell ref="A39:A42"/>
    <mergeCell ref="A43:A47"/>
    <mergeCell ref="A48:A52"/>
    <mergeCell ref="A53:A59"/>
    <mergeCell ref="A60:A64"/>
    <mergeCell ref="X3:Z3"/>
    <mergeCell ref="A65:A68"/>
    <mergeCell ref="A69:A72"/>
    <mergeCell ref="A73:A76"/>
    <mergeCell ref="A5:A11"/>
    <mergeCell ref="A12:A17"/>
    <mergeCell ref="A22:A25"/>
    <mergeCell ref="A26:A29"/>
    <mergeCell ref="S3:U3"/>
    <mergeCell ref="B65:F68"/>
    <mergeCell ref="A30:A33"/>
    <mergeCell ref="A18:A21"/>
    <mergeCell ref="L43:P47"/>
    <mergeCell ref="N3:P3"/>
    <mergeCell ref="I3:K3"/>
    <mergeCell ref="D3:F3"/>
  </mergeCells>
  <pageMargins left="0.27559055118110237" right="0.27559055118110237" top="0.27559055118110237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18"/>
  <sheetViews>
    <sheetView zoomScale="80" zoomScaleNormal="80" workbookViewId="0">
      <pane xSplit="4" ySplit="2" topLeftCell="AJ3" activePane="bottomRight" state="frozen"/>
      <selection pane="topRight" activeCell="E1" sqref="E1"/>
      <selection pane="bottomLeft" activeCell="A3" sqref="A3"/>
      <selection pane="bottomRight" activeCell="AU22" sqref="AU22"/>
    </sheetView>
  </sheetViews>
  <sheetFormatPr defaultRowHeight="22.5" x14ac:dyDescent="0.35"/>
  <cols>
    <col min="1" max="1" width="5" customWidth="1"/>
    <col min="3" max="3" width="22.125" customWidth="1"/>
    <col min="4" max="4" width="6.875" bestFit="1" customWidth="1"/>
    <col min="5" max="5" width="9.25" bestFit="1" customWidth="1"/>
    <col min="6" max="7" width="9.125" bestFit="1" customWidth="1"/>
    <col min="8" max="8" width="11" bestFit="1" customWidth="1"/>
    <col min="9" max="9" width="3.75" customWidth="1"/>
    <col min="10" max="10" width="9.25" bestFit="1" customWidth="1"/>
    <col min="11" max="12" width="9.125" bestFit="1" customWidth="1"/>
    <col min="13" max="13" width="13.5" bestFit="1" customWidth="1"/>
    <col min="14" max="14" width="4.125" customWidth="1"/>
    <col min="15" max="15" width="9.25" bestFit="1" customWidth="1"/>
    <col min="16" max="17" width="9.125" bestFit="1" customWidth="1"/>
    <col min="18" max="18" width="13.375" bestFit="1" customWidth="1"/>
    <col min="19" max="19" width="3.25" customWidth="1"/>
    <col min="21" max="22" width="10" bestFit="1" customWidth="1"/>
    <col min="23" max="23" width="15" bestFit="1" customWidth="1"/>
    <col min="24" max="24" width="3.625" customWidth="1"/>
    <col min="25" max="25" width="10.375" customWidth="1"/>
    <col min="26" max="27" width="10" bestFit="1" customWidth="1"/>
    <col min="28" max="28" width="15" bestFit="1" customWidth="1"/>
    <col min="29" max="29" width="4.375" customWidth="1"/>
    <col min="30" max="30" width="11.25" bestFit="1" customWidth="1"/>
    <col min="32" max="32" width="9.875" bestFit="1" customWidth="1"/>
    <col min="33" max="33" width="14.875" bestFit="1" customWidth="1"/>
    <col min="34" max="34" width="4" customWidth="1"/>
    <col min="37" max="37" width="9.875" bestFit="1" customWidth="1"/>
    <col min="38" max="38" width="14.875" bestFit="1" customWidth="1"/>
    <col min="39" max="39" width="4.5" customWidth="1"/>
    <col min="42" max="42" width="9.875" bestFit="1" customWidth="1"/>
    <col min="43" max="43" width="14.875" bestFit="1" customWidth="1"/>
    <col min="44" max="44" width="3" customWidth="1"/>
    <col min="48" max="48" width="14.875" bestFit="1" customWidth="1"/>
    <col min="49" max="49" width="2.875" customWidth="1"/>
    <col min="53" max="53" width="14.875" bestFit="1" customWidth="1"/>
  </cols>
  <sheetData>
    <row r="1" spans="1:53" x14ac:dyDescent="0.35">
      <c r="A1" s="46" t="s">
        <v>235</v>
      </c>
      <c r="E1" s="321">
        <v>21824</v>
      </c>
      <c r="F1" s="321"/>
      <c r="G1" s="321"/>
      <c r="H1" s="321"/>
      <c r="I1" s="114"/>
      <c r="J1" s="322">
        <v>21855</v>
      </c>
      <c r="K1" s="323"/>
      <c r="L1" s="323"/>
      <c r="M1" s="323"/>
      <c r="N1" s="115"/>
      <c r="O1" s="323">
        <v>21885</v>
      </c>
      <c r="P1" s="324"/>
      <c r="Q1" s="324"/>
      <c r="R1" s="324"/>
      <c r="S1" s="164"/>
      <c r="T1" s="324">
        <v>21916</v>
      </c>
      <c r="U1" s="324"/>
      <c r="V1" s="324"/>
      <c r="W1" s="324"/>
      <c r="X1" s="164"/>
      <c r="Y1" s="320">
        <v>21947</v>
      </c>
      <c r="Z1" s="320"/>
      <c r="AA1" s="320"/>
      <c r="AB1" s="320"/>
      <c r="AC1" s="116"/>
      <c r="AD1" s="320">
        <v>21976</v>
      </c>
      <c r="AE1" s="320"/>
      <c r="AF1" s="320"/>
      <c r="AG1" s="320"/>
      <c r="AI1" s="320">
        <v>22007</v>
      </c>
      <c r="AJ1" s="320"/>
      <c r="AK1" s="320"/>
      <c r="AL1" s="320"/>
      <c r="AN1" s="320">
        <v>22037</v>
      </c>
      <c r="AO1" s="320"/>
      <c r="AP1" s="320"/>
      <c r="AQ1" s="320"/>
      <c r="AS1" s="320">
        <v>22068</v>
      </c>
      <c r="AT1" s="320"/>
      <c r="AU1" s="320"/>
      <c r="AV1" s="320"/>
      <c r="AX1" s="320">
        <v>22098</v>
      </c>
      <c r="AY1" s="320"/>
      <c r="AZ1" s="320"/>
      <c r="BA1" s="320"/>
    </row>
    <row r="2" spans="1:53" x14ac:dyDescent="0.35">
      <c r="C2" t="s">
        <v>238</v>
      </c>
      <c r="D2" s="17" t="s">
        <v>38</v>
      </c>
      <c r="E2" s="103" t="s">
        <v>40</v>
      </c>
      <c r="F2" s="20" t="s">
        <v>232</v>
      </c>
      <c r="G2" s="20" t="s">
        <v>233</v>
      </c>
      <c r="H2" s="20" t="s">
        <v>234</v>
      </c>
      <c r="I2" s="20"/>
      <c r="J2" s="103" t="s">
        <v>41</v>
      </c>
      <c r="K2" s="20" t="s">
        <v>232</v>
      </c>
      <c r="L2" s="20" t="s">
        <v>233</v>
      </c>
      <c r="M2" s="20" t="s">
        <v>234</v>
      </c>
      <c r="N2" s="161"/>
      <c r="O2" s="139" t="s">
        <v>181</v>
      </c>
      <c r="P2" s="20" t="s">
        <v>232</v>
      </c>
      <c r="Q2" s="20" t="s">
        <v>233</v>
      </c>
      <c r="R2" s="20" t="s">
        <v>234</v>
      </c>
      <c r="S2" s="20"/>
      <c r="T2" s="103" t="s">
        <v>191</v>
      </c>
      <c r="U2" s="20" t="s">
        <v>232</v>
      </c>
      <c r="V2" s="20" t="s">
        <v>233</v>
      </c>
      <c r="W2" s="20" t="s">
        <v>234</v>
      </c>
      <c r="X2" s="20"/>
      <c r="Y2" s="142" t="s">
        <v>226</v>
      </c>
      <c r="Z2" s="20" t="s">
        <v>232</v>
      </c>
      <c r="AA2" s="20" t="s">
        <v>233</v>
      </c>
      <c r="AB2" s="20" t="s">
        <v>234</v>
      </c>
      <c r="AC2" s="20"/>
      <c r="AD2" s="142" t="s">
        <v>249</v>
      </c>
      <c r="AE2" s="20" t="s">
        <v>232</v>
      </c>
      <c r="AF2" s="20" t="s">
        <v>233</v>
      </c>
      <c r="AG2" s="20" t="s">
        <v>234</v>
      </c>
      <c r="AI2" s="142" t="s">
        <v>256</v>
      </c>
      <c r="AJ2" s="20" t="s">
        <v>232</v>
      </c>
      <c r="AK2" s="20" t="s">
        <v>233</v>
      </c>
      <c r="AL2" s="20" t="s">
        <v>234</v>
      </c>
      <c r="AN2" s="142" t="s">
        <v>258</v>
      </c>
      <c r="AO2" s="20" t="s">
        <v>232</v>
      </c>
      <c r="AP2" s="20" t="s">
        <v>233</v>
      </c>
      <c r="AQ2" s="20" t="s">
        <v>234</v>
      </c>
      <c r="AS2" s="142" t="s">
        <v>276</v>
      </c>
      <c r="AT2" s="20" t="s">
        <v>232</v>
      </c>
      <c r="AU2" s="20" t="s">
        <v>233</v>
      </c>
      <c r="AV2" s="20" t="s">
        <v>234</v>
      </c>
      <c r="AX2" s="142" t="s">
        <v>277</v>
      </c>
      <c r="AY2" s="20" t="s">
        <v>232</v>
      </c>
      <c r="AZ2" s="20" t="s">
        <v>233</v>
      </c>
      <c r="BA2" s="20" t="s">
        <v>234</v>
      </c>
    </row>
    <row r="3" spans="1:53" s="18" customFormat="1" x14ac:dyDescent="0.35">
      <c r="A3" s="30" t="s">
        <v>102</v>
      </c>
      <c r="B3" s="25" t="s">
        <v>103</v>
      </c>
      <c r="C3" s="25" t="s">
        <v>104</v>
      </c>
      <c r="D3" s="23">
        <v>1.1000000000000001</v>
      </c>
      <c r="E3" s="104">
        <v>6260.54</v>
      </c>
      <c r="F3" s="105">
        <f>+'ข้อมูลบริการ '!D6</f>
        <v>1556</v>
      </c>
      <c r="G3" s="105">
        <f>+'ข้อมูลบริการ '!E6</f>
        <v>2748.6198999999906</v>
      </c>
      <c r="H3" s="105">
        <f>+'ข้อมูลบริการ '!F6</f>
        <v>0</v>
      </c>
      <c r="I3" s="105"/>
      <c r="J3" s="104">
        <v>5691.4000000000005</v>
      </c>
      <c r="K3" s="105">
        <f>+'ข้อมูลบริการ '!I6</f>
        <v>2238</v>
      </c>
      <c r="L3" s="105">
        <f>+'ข้อมูลบริการ '!J6</f>
        <v>3766.6312999999964</v>
      </c>
      <c r="M3" s="105">
        <f>+'ข้อมูลบริการ '!K6</f>
        <v>16982690.680000041</v>
      </c>
      <c r="N3" s="162"/>
      <c r="O3" s="140">
        <v>7338.1</v>
      </c>
      <c r="P3" s="143">
        <f>+'ข้อมูลบริการ '!N7</f>
        <v>1928</v>
      </c>
      <c r="Q3" s="143">
        <f>+'ข้อมูลบริการ '!O7</f>
        <v>2794.207899999994</v>
      </c>
      <c r="R3" s="143">
        <f>+'ข้อมูลบริการ '!P7</f>
        <v>20298229.970000021</v>
      </c>
      <c r="S3" s="143"/>
      <c r="T3" s="144" t="s">
        <v>188</v>
      </c>
      <c r="U3" s="145">
        <f>+'ข้อมูลบริการ '!S7</f>
        <v>2435</v>
      </c>
      <c r="V3" s="145">
        <f>+'ข้อมูลบริการ '!T7</f>
        <v>3331.4161000000067</v>
      </c>
      <c r="W3" s="145">
        <f>+'ข้อมูลบริการ '!U7</f>
        <v>23898845.289999966</v>
      </c>
      <c r="X3" s="145"/>
      <c r="Y3" s="146">
        <v>8214.7999999999993</v>
      </c>
      <c r="Z3" s="145">
        <f>+'ข้อมูลบริการ '!X7</f>
        <v>1550</v>
      </c>
      <c r="AA3" s="145">
        <f>+'ข้อมูลบริการ '!Y7</f>
        <v>2196.4151000000056</v>
      </c>
      <c r="AB3" s="145">
        <f>+'ข้อมูลบริการ '!Z7</f>
        <v>17913934.869999997</v>
      </c>
      <c r="AC3" s="203"/>
      <c r="AD3" s="131" t="s">
        <v>250</v>
      </c>
      <c r="AE3" s="131">
        <v>1773</v>
      </c>
      <c r="AF3" s="160">
        <v>2609.1372999999967</v>
      </c>
      <c r="AG3" s="160">
        <v>19747176.050000053</v>
      </c>
      <c r="AI3" s="131" t="s">
        <v>250</v>
      </c>
      <c r="AJ3" s="131">
        <v>1773</v>
      </c>
      <c r="AK3" s="160">
        <v>2609.1372999999967</v>
      </c>
      <c r="AL3" s="160">
        <v>19747176.050000053</v>
      </c>
      <c r="AM3" s="276"/>
      <c r="AN3" s="131" t="s">
        <v>265</v>
      </c>
      <c r="AO3" s="131">
        <v>1634</v>
      </c>
      <c r="AP3" s="160">
        <v>2228.0636000000013</v>
      </c>
      <c r="AQ3" s="160">
        <v>16785787.090000052</v>
      </c>
      <c r="AS3" s="131" t="s">
        <v>285</v>
      </c>
      <c r="AT3" s="131">
        <v>1902</v>
      </c>
      <c r="AU3" s="131">
        <v>2707.6947000000046</v>
      </c>
      <c r="AV3" s="160">
        <v>18362317.609999932</v>
      </c>
      <c r="AW3" s="276"/>
      <c r="AX3" s="131" t="s">
        <v>280</v>
      </c>
      <c r="AY3" s="131">
        <v>2036</v>
      </c>
      <c r="AZ3" s="131">
        <v>2881.7017000000037</v>
      </c>
      <c r="BA3" s="160">
        <v>21642066.530000027</v>
      </c>
    </row>
    <row r="4" spans="1:53" s="18" customFormat="1" x14ac:dyDescent="0.35">
      <c r="A4" s="24"/>
      <c r="B4" s="77" t="s">
        <v>106</v>
      </c>
      <c r="C4" s="77" t="s">
        <v>107</v>
      </c>
      <c r="D4" s="76">
        <v>1.1500000000000001</v>
      </c>
      <c r="E4" s="109">
        <v>6549.2500000000009</v>
      </c>
      <c r="F4" s="110">
        <f>+'ข้อมูลบริการ '!D12</f>
        <v>903</v>
      </c>
      <c r="G4" s="110">
        <f>+'ข้อมูลบริการ '!E12</f>
        <v>1180.8657000000001</v>
      </c>
      <c r="H4" s="110">
        <f>+'ข้อมูลบริการ '!F12</f>
        <v>471411.69999999995</v>
      </c>
      <c r="I4" s="110"/>
      <c r="J4" s="109">
        <v>5950.1</v>
      </c>
      <c r="K4" s="110">
        <f>+'ข้อมูลบริการ '!I12</f>
        <v>663</v>
      </c>
      <c r="L4" s="110">
        <f>+'ข้อมูลบริการ '!J12</f>
        <v>816.38309999999819</v>
      </c>
      <c r="M4" s="110">
        <f>+'ข้อมูลบริการ '!K12</f>
        <v>4448920.5200000051</v>
      </c>
      <c r="N4" s="163"/>
      <c r="O4" s="141">
        <v>7671.65</v>
      </c>
      <c r="P4" s="151">
        <f>+'ข้อมูลบริการ '!N12</f>
        <v>668</v>
      </c>
      <c r="Q4" s="151">
        <f>+'ข้อมูลบริการ '!O12</f>
        <v>674.10019999999997</v>
      </c>
      <c r="R4" s="151">
        <f>+'ข้อมูลบริการ '!P12</f>
        <v>5108942.4999999842</v>
      </c>
      <c r="S4" s="151"/>
      <c r="T4" s="152" t="s">
        <v>193</v>
      </c>
      <c r="U4" s="153">
        <f>+'ข้อมูลบริการ '!S14</f>
        <v>571</v>
      </c>
      <c r="V4" s="153">
        <f>+'ข้อมูลบริการ '!T14</f>
        <v>823.5192999999997</v>
      </c>
      <c r="W4" s="153">
        <f>+'ข้อมูลบริการ '!U14</f>
        <v>6118902.8400000026</v>
      </c>
      <c r="X4" s="153"/>
      <c r="Y4" s="152" t="s">
        <v>220</v>
      </c>
      <c r="Z4" s="198">
        <v>655</v>
      </c>
      <c r="AA4" s="199">
        <v>966.8827</v>
      </c>
      <c r="AB4" s="199">
        <v>8189270.700000003</v>
      </c>
      <c r="AC4" s="199"/>
      <c r="AD4" s="133" t="s">
        <v>243</v>
      </c>
      <c r="AE4" s="133">
        <v>659</v>
      </c>
      <c r="AF4" s="133">
        <v>918.66530000000023</v>
      </c>
      <c r="AG4" s="133">
        <v>6955651.0600000042</v>
      </c>
      <c r="AI4" s="286" t="s">
        <v>257</v>
      </c>
      <c r="AJ4" s="286">
        <v>497</v>
      </c>
      <c r="AK4" s="199">
        <v>770.17230000000018</v>
      </c>
      <c r="AL4" s="287">
        <v>6098176.0100000026</v>
      </c>
      <c r="AM4" s="276"/>
      <c r="AN4" s="133" t="s">
        <v>260</v>
      </c>
      <c r="AO4" s="133">
        <v>667</v>
      </c>
      <c r="AP4" s="202">
        <v>921.29159999999843</v>
      </c>
      <c r="AQ4" s="202">
        <v>7248057.7399999974</v>
      </c>
      <c r="AS4" s="133" t="s">
        <v>281</v>
      </c>
      <c r="AT4" s="133">
        <v>703</v>
      </c>
      <c r="AU4" s="133">
        <v>875.09130000000062</v>
      </c>
      <c r="AV4" s="202">
        <v>6187426.1900000051</v>
      </c>
      <c r="AW4" s="276"/>
      <c r="AX4" s="133" t="s">
        <v>291</v>
      </c>
      <c r="AY4" s="133">
        <v>552</v>
      </c>
      <c r="AZ4" s="133">
        <v>771.77530000000013</v>
      </c>
      <c r="BA4" s="202">
        <v>6074720.5500000045</v>
      </c>
    </row>
    <row r="5" spans="1:53" s="18" customFormat="1" x14ac:dyDescent="0.35">
      <c r="A5" s="24"/>
      <c r="B5" s="25" t="s">
        <v>108</v>
      </c>
      <c r="C5" s="25" t="s">
        <v>109</v>
      </c>
      <c r="D5" s="23">
        <v>1.3</v>
      </c>
      <c r="E5" s="104">
        <v>7403.5</v>
      </c>
      <c r="F5" s="105">
        <f>+'ข้อมูลบริการ '!D19</f>
        <v>244</v>
      </c>
      <c r="G5" s="105">
        <f>+'ข้อมูลบริการ '!E19</f>
        <v>161.69859999999997</v>
      </c>
      <c r="H5" s="105">
        <f>+'ข้อมูลบริการ '!F19</f>
        <v>462750.66</v>
      </c>
      <c r="I5" s="105"/>
      <c r="J5" s="104">
        <v>6726.2</v>
      </c>
      <c r="K5" s="105">
        <f>+'ข้อมูลบริการ '!I18</f>
        <v>148</v>
      </c>
      <c r="L5" s="105">
        <f>+'ข้อมูลบริการ '!J18</f>
        <v>98.780999999999992</v>
      </c>
      <c r="M5" s="105">
        <f>+'ข้อมูลบริการ '!K18</f>
        <v>664420.75000000035</v>
      </c>
      <c r="N5" s="162"/>
      <c r="O5" s="140">
        <v>8672.2999999999993</v>
      </c>
      <c r="P5" s="143">
        <f>+'ข้อมูลบริการ '!N22</f>
        <v>112</v>
      </c>
      <c r="Q5" s="143">
        <f>+'ข้อมูลบริการ '!O22</f>
        <v>78.237400000000008</v>
      </c>
      <c r="R5" s="143">
        <f>+'ข้อมูลบริการ '!P22</f>
        <v>678498.25999999978</v>
      </c>
      <c r="S5" s="143"/>
      <c r="T5" s="144" t="s">
        <v>185</v>
      </c>
      <c r="U5" s="145">
        <f>+'ข้อมูลบริการ '!S22</f>
        <v>93</v>
      </c>
      <c r="V5" s="145">
        <f>+'ข้อมูลบริการ '!T22</f>
        <v>74.001299999999972</v>
      </c>
      <c r="W5" s="145">
        <f>+'ข้อมูลบริการ '!U22</f>
        <v>633776.68000000005</v>
      </c>
      <c r="X5" s="145"/>
      <c r="Y5" s="150" t="s">
        <v>221</v>
      </c>
      <c r="Z5" s="149">
        <f>+'ข้อมูลบริการ '!X19</f>
        <v>187</v>
      </c>
      <c r="AA5" s="149">
        <f>+'ข้อมูลบริการ '!Y19</f>
        <v>130.03099999999995</v>
      </c>
      <c r="AB5" s="149">
        <f>+'ข้อมูลบริการ '!Z19</f>
        <v>1262392.97</v>
      </c>
      <c r="AC5" s="204"/>
      <c r="AD5" s="131" t="s">
        <v>251</v>
      </c>
      <c r="AE5" s="131">
        <v>180</v>
      </c>
      <c r="AF5" s="160">
        <v>125.57779999999998</v>
      </c>
      <c r="AG5" s="160">
        <v>1123330.1399999997</v>
      </c>
      <c r="AI5" s="131" t="s">
        <v>251</v>
      </c>
      <c r="AJ5" s="131">
        <v>180</v>
      </c>
      <c r="AK5" s="160">
        <v>125.57779999999998</v>
      </c>
      <c r="AL5" s="160">
        <v>1123330.1399999997</v>
      </c>
      <c r="AM5" s="276"/>
      <c r="AN5" s="131" t="s">
        <v>262</v>
      </c>
      <c r="AO5" s="131">
        <v>172</v>
      </c>
      <c r="AP5" s="160">
        <v>112.85379999999996</v>
      </c>
      <c r="AQ5" s="160">
        <v>1019193.8399999999</v>
      </c>
      <c r="AS5" s="131" t="s">
        <v>287</v>
      </c>
      <c r="AT5" s="131">
        <v>141</v>
      </c>
      <c r="AU5" s="131">
        <v>86.716699999999989</v>
      </c>
      <c r="AV5" s="160">
        <v>700176.63</v>
      </c>
      <c r="AW5" s="276"/>
      <c r="AX5" s="131" t="s">
        <v>283</v>
      </c>
      <c r="AY5" s="131">
        <v>146</v>
      </c>
      <c r="AZ5" s="131">
        <v>92.022599999999983</v>
      </c>
      <c r="BA5" s="160">
        <v>825562.30000000028</v>
      </c>
    </row>
    <row r="6" spans="1:53" s="18" customFormat="1" x14ac:dyDescent="0.35">
      <c r="A6" s="24"/>
      <c r="B6" s="25" t="s">
        <v>110</v>
      </c>
      <c r="C6" s="25" t="s">
        <v>111</v>
      </c>
      <c r="D6" s="23">
        <v>1.3</v>
      </c>
      <c r="E6" s="104">
        <v>7403.5</v>
      </c>
      <c r="F6" s="105">
        <f>+'ข้อมูลบริการ '!D23</f>
        <v>162</v>
      </c>
      <c r="G6" s="105">
        <f>+'ข้อมูลบริการ '!E23</f>
        <v>125.67820000000002</v>
      </c>
      <c r="H6" s="105">
        <f>+'ข้อมูลบริการ '!F23</f>
        <v>0</v>
      </c>
      <c r="I6" s="105"/>
      <c r="J6" s="104">
        <v>6726.2</v>
      </c>
      <c r="K6" s="105">
        <f>+'ข้อมูลบริการ '!I22</f>
        <v>241</v>
      </c>
      <c r="L6" s="105">
        <f>+'ข้อมูลบริการ '!J22</f>
        <v>197.83710000000019</v>
      </c>
      <c r="M6" s="105">
        <f>+'ข้อมูลบริการ '!K22</f>
        <v>1303228.1500000008</v>
      </c>
      <c r="N6" s="162"/>
      <c r="O6" s="140">
        <v>8672.2999999999993</v>
      </c>
      <c r="P6" s="143">
        <f>+'ข้อมูลบริการ '!N22</f>
        <v>112</v>
      </c>
      <c r="Q6" s="143">
        <f>+'ข้อมูลบริการ '!O22</f>
        <v>78.237400000000008</v>
      </c>
      <c r="R6" s="143">
        <f>+'ข้อมูลบริการ '!P22</f>
        <v>678498.25999999978</v>
      </c>
      <c r="S6" s="143"/>
      <c r="T6" s="144" t="s">
        <v>185</v>
      </c>
      <c r="U6" s="145">
        <f>+'ข้อมูลบริการ '!S22</f>
        <v>93</v>
      </c>
      <c r="V6" s="145">
        <f>+'ข้อมูลบริการ '!T22</f>
        <v>74.001299999999972</v>
      </c>
      <c r="W6" s="145">
        <f>+'ข้อมูลบริการ '!U22</f>
        <v>633776.68000000005</v>
      </c>
      <c r="X6" s="145"/>
      <c r="Y6" s="150" t="s">
        <v>221</v>
      </c>
      <c r="Z6" s="149">
        <f>+'ข้อมูลบริการ '!X23</f>
        <v>101</v>
      </c>
      <c r="AA6" s="149">
        <f>+'ข้อมูลบริการ '!Y23</f>
        <v>69.246699999999976</v>
      </c>
      <c r="AB6" s="149">
        <f>+'ข้อมูลบริการ '!Z23</f>
        <v>672274.72000000009</v>
      </c>
      <c r="AC6" s="204"/>
      <c r="AD6" s="131" t="s">
        <v>251</v>
      </c>
      <c r="AE6" s="131">
        <v>84</v>
      </c>
      <c r="AF6" s="160">
        <v>69.096900000000019</v>
      </c>
      <c r="AG6" s="160">
        <v>625278.61</v>
      </c>
      <c r="AI6" s="131" t="s">
        <v>251</v>
      </c>
      <c r="AJ6" s="131">
        <v>84</v>
      </c>
      <c r="AK6" s="160">
        <v>69.096900000000019</v>
      </c>
      <c r="AL6" s="160">
        <v>625278.61</v>
      </c>
      <c r="AM6" s="276"/>
      <c r="AN6" s="131" t="s">
        <v>262</v>
      </c>
      <c r="AO6" s="131">
        <v>139</v>
      </c>
      <c r="AP6" s="160">
        <v>112.07499999999996</v>
      </c>
      <c r="AQ6" s="160">
        <v>1012160.52</v>
      </c>
      <c r="AS6" s="277" t="s">
        <v>287</v>
      </c>
      <c r="AT6" s="277">
        <v>149</v>
      </c>
      <c r="AU6" s="284">
        <v>101.43279999999997</v>
      </c>
      <c r="AV6" s="285">
        <v>818998.89999999967</v>
      </c>
      <c r="AW6" s="276"/>
      <c r="AX6" s="277" t="s">
        <v>283</v>
      </c>
      <c r="AY6" s="277">
        <v>125</v>
      </c>
      <c r="AZ6" s="284">
        <v>91.618599999999944</v>
      </c>
      <c r="BA6" s="285">
        <v>821937.90000000026</v>
      </c>
    </row>
    <row r="7" spans="1:53" s="18" customFormat="1" x14ac:dyDescent="0.35">
      <c r="A7" s="24"/>
      <c r="B7" s="77" t="s">
        <v>112</v>
      </c>
      <c r="C7" s="77" t="s">
        <v>113</v>
      </c>
      <c r="D7" s="76">
        <v>1.35</v>
      </c>
      <c r="E7" s="109">
        <v>7688.2500000000009</v>
      </c>
      <c r="F7" s="110">
        <f>+'ข้อมูลบริการ '!D27</f>
        <v>193</v>
      </c>
      <c r="G7" s="110">
        <f>+'ข้อมูลบริการ '!E27</f>
        <v>124.6104999999999</v>
      </c>
      <c r="H7" s="110">
        <f>+'ข้อมูลบริการ '!F27</f>
        <v>462650.55000000022</v>
      </c>
      <c r="I7" s="110"/>
      <c r="J7" s="109">
        <v>6984.9000000000005</v>
      </c>
      <c r="K7" s="110">
        <f>+'ข้อมูลบริการ '!I26</f>
        <v>132</v>
      </c>
      <c r="L7" s="110">
        <f>+'ข้อมูลบริการ '!J26</f>
        <v>92.376899999999992</v>
      </c>
      <c r="M7" s="110">
        <f>+'ข้อมูลบริการ '!K26</f>
        <v>645243.40000000026</v>
      </c>
      <c r="N7" s="163"/>
      <c r="O7" s="141">
        <v>9005.85</v>
      </c>
      <c r="P7" s="151">
        <f>+'ข้อมูลบริการ '!N26</f>
        <v>149</v>
      </c>
      <c r="Q7" s="151">
        <f>+'ข้อมูลบริการ '!O26</f>
        <v>92.775799999999961</v>
      </c>
      <c r="R7" s="151">
        <f>+'ข้อมูลบริการ '!P26</f>
        <v>835524.96999999986</v>
      </c>
      <c r="S7" s="151"/>
      <c r="T7" s="152" t="s">
        <v>186</v>
      </c>
      <c r="U7" s="153">
        <f>+'ข้อมูลบริการ '!S27</f>
        <v>58</v>
      </c>
      <c r="V7" s="153">
        <f>+'ข้อมูลบริการ '!T27</f>
        <v>33.358800000000002</v>
      </c>
      <c r="W7" s="153">
        <f>+'ข้อมูลบริการ '!U27</f>
        <v>296686.52</v>
      </c>
      <c r="X7" s="153"/>
      <c r="Y7" s="154" t="s">
        <v>227</v>
      </c>
      <c r="Z7" s="200">
        <f>+'ข้อมูลบริการ '!X27</f>
        <v>165</v>
      </c>
      <c r="AA7" s="200">
        <f>+'ข้อมูลบริการ '!Y27</f>
        <v>119.0106</v>
      </c>
      <c r="AB7" s="200">
        <f>+'ข้อมูลบริการ '!Z27</f>
        <v>1199841.070000001</v>
      </c>
      <c r="AC7" s="205"/>
      <c r="AD7" s="133" t="s">
        <v>244</v>
      </c>
      <c r="AE7" s="133">
        <v>107</v>
      </c>
      <c r="AF7" s="202">
        <v>64.191000000000003</v>
      </c>
      <c r="AG7" s="243">
        <v>575234.78000000014</v>
      </c>
      <c r="AH7" s="244"/>
      <c r="AI7" s="278" t="s">
        <v>253</v>
      </c>
      <c r="AJ7" s="278">
        <v>111</v>
      </c>
      <c r="AK7" s="279">
        <v>72.086300000000023</v>
      </c>
      <c r="AL7" s="280">
        <v>677420.22999999986</v>
      </c>
      <c r="AM7" s="276"/>
      <c r="AN7" s="133" t="s">
        <v>261</v>
      </c>
      <c r="AO7" s="133">
        <v>74</v>
      </c>
      <c r="AP7" s="202">
        <v>44.912999999999997</v>
      </c>
      <c r="AQ7" s="202">
        <v>421214.37000000011</v>
      </c>
      <c r="AS7" s="133" t="s">
        <v>286</v>
      </c>
      <c r="AT7" s="133">
        <v>221</v>
      </c>
      <c r="AU7" s="133">
        <v>137.23689999999991</v>
      </c>
      <c r="AV7" s="202">
        <v>1150710.7000000004</v>
      </c>
      <c r="AW7" s="276"/>
      <c r="AX7" s="133" t="s">
        <v>282</v>
      </c>
      <c r="AY7" s="133">
        <v>104</v>
      </c>
      <c r="AZ7" s="133">
        <v>93.850899999999925</v>
      </c>
      <c r="BA7" s="202">
        <v>874347.8800000007</v>
      </c>
    </row>
    <row r="8" spans="1:53" s="18" customFormat="1" x14ac:dyDescent="0.35">
      <c r="A8" s="24"/>
      <c r="B8" s="77" t="s">
        <v>114</v>
      </c>
      <c r="C8" s="77" t="s">
        <v>115</v>
      </c>
      <c r="D8" s="76">
        <v>1.35</v>
      </c>
      <c r="E8" s="109">
        <v>7688.2500000000009</v>
      </c>
      <c r="F8" s="110">
        <f>+'ข้อมูลบริการ '!D31</f>
        <v>96</v>
      </c>
      <c r="G8" s="110">
        <f>+'ข้อมูลบริการ '!E31</f>
        <v>65.71690000000001</v>
      </c>
      <c r="H8" s="110">
        <f>+'ข้อมูลบริการ '!F31</f>
        <v>162870.99000000002</v>
      </c>
      <c r="I8" s="110"/>
      <c r="J8" s="109">
        <v>6984.9000000000005</v>
      </c>
      <c r="K8" s="110">
        <f>+'ข้อมูลบริการ '!I30</f>
        <v>58</v>
      </c>
      <c r="L8" s="110">
        <f>+'ข้อมูลบริการ '!J30</f>
        <v>35.577000000000005</v>
      </c>
      <c r="M8" s="110">
        <f>+'ข้อมูลบริการ '!K30</f>
        <v>248501.77999999997</v>
      </c>
      <c r="N8" s="163"/>
      <c r="O8" s="141">
        <v>9005.85</v>
      </c>
      <c r="P8" s="151">
        <f>+'ข้อมูลบริการ '!N30</f>
        <v>112</v>
      </c>
      <c r="Q8" s="151">
        <f>+'ข้อมูลบริการ '!O30</f>
        <v>73.478999999999971</v>
      </c>
      <c r="R8" s="151">
        <f>+'ข้อมูลบริการ '!P30</f>
        <v>658747.34000000008</v>
      </c>
      <c r="S8" s="151"/>
      <c r="T8" s="152" t="s">
        <v>186</v>
      </c>
      <c r="U8" s="153">
        <f>+'ข้อมูลบริการ '!S30</f>
        <v>45</v>
      </c>
      <c r="V8" s="153">
        <f>+'ข้อมูลบริการ '!T30</f>
        <v>40.354399999999984</v>
      </c>
      <c r="W8" s="153">
        <f>+'ข้อมูลบริการ '!U30</f>
        <v>358903.93000000005</v>
      </c>
      <c r="X8" s="153"/>
      <c r="Y8" s="154" t="s">
        <v>227</v>
      </c>
      <c r="Z8" s="200">
        <f>+'ข้อมูลบริการ '!X31</f>
        <v>90</v>
      </c>
      <c r="AA8" s="200">
        <f>+'ข้อมูลบริการ '!Y31</f>
        <v>60.015200000000014</v>
      </c>
      <c r="AB8" s="200">
        <f>+'ข้อมูลบริการ '!Z31</f>
        <v>605061.27000000025</v>
      </c>
      <c r="AC8" s="205"/>
      <c r="AD8" s="133" t="s">
        <v>244</v>
      </c>
      <c r="AE8" s="133">
        <v>56</v>
      </c>
      <c r="AF8" s="133">
        <v>34.187499999999979</v>
      </c>
      <c r="AG8" s="245">
        <v>306364.44999999995</v>
      </c>
      <c r="AH8" s="244"/>
      <c r="AI8" s="245" t="s">
        <v>253</v>
      </c>
      <c r="AJ8" s="245">
        <v>56</v>
      </c>
      <c r="AK8" s="245">
        <v>38.054799999999986</v>
      </c>
      <c r="AL8" s="245">
        <v>357614.29999999987</v>
      </c>
      <c r="AM8" s="276"/>
      <c r="AN8" s="133" t="s">
        <v>261</v>
      </c>
      <c r="AO8" s="133">
        <v>73</v>
      </c>
      <c r="AP8" s="202">
        <v>52.756600000000013</v>
      </c>
      <c r="AQ8" s="202">
        <v>494775.15000000008</v>
      </c>
      <c r="AS8" s="133" t="s">
        <v>286</v>
      </c>
      <c r="AT8" s="133">
        <v>84</v>
      </c>
      <c r="AU8" s="133">
        <v>47.1203</v>
      </c>
      <c r="AV8" s="202">
        <v>395096.62000000011</v>
      </c>
      <c r="AW8" s="276"/>
      <c r="AX8" s="133" t="s">
        <v>282</v>
      </c>
      <c r="AY8" s="133">
        <v>28</v>
      </c>
      <c r="AZ8" s="133">
        <v>17.985799999999998</v>
      </c>
      <c r="BA8" s="202">
        <v>167562.01</v>
      </c>
    </row>
    <row r="9" spans="1:53" s="18" customFormat="1" x14ac:dyDescent="0.35">
      <c r="A9" s="24"/>
      <c r="B9" s="78" t="s">
        <v>116</v>
      </c>
      <c r="C9" s="78" t="s">
        <v>117</v>
      </c>
      <c r="D9" s="75">
        <v>1.1500000000000001</v>
      </c>
      <c r="E9" s="106">
        <v>6549.2500000000009</v>
      </c>
      <c r="F9" s="107">
        <f>+'ข้อมูลบริการ '!D34</f>
        <v>274</v>
      </c>
      <c r="G9" s="107">
        <f>+'ข้อมูลบริการ '!E34</f>
        <v>187.03610000000009</v>
      </c>
      <c r="H9" s="107">
        <f>+'ข้อมูลบริการ '!F34</f>
        <v>526119.60999999964</v>
      </c>
      <c r="I9" s="107"/>
      <c r="J9" s="106">
        <v>5950.1</v>
      </c>
      <c r="K9" s="111">
        <f>+'ข้อมูลบริการ '!I34</f>
        <v>222</v>
      </c>
      <c r="L9" s="111">
        <f>+'ข้อมูลบริการ '!J34</f>
        <v>159.86919999999986</v>
      </c>
      <c r="M9" s="111">
        <f>+'ข้อมูลบริการ '!K34</f>
        <v>932108.01999999979</v>
      </c>
      <c r="N9" s="111"/>
      <c r="O9" s="108" t="s">
        <v>179</v>
      </c>
      <c r="P9" s="148">
        <f>+'ข้อมูลบริการ '!N34</f>
        <v>215</v>
      </c>
      <c r="Q9" s="148">
        <f>+'ข้อมูลบริการ '!O34</f>
        <v>120.63299999999983</v>
      </c>
      <c r="R9" s="148">
        <f>+'ข้อมูลบริการ '!P34</f>
        <v>925454.42000000062</v>
      </c>
      <c r="S9" s="148"/>
      <c r="T9" s="147" t="s">
        <v>193</v>
      </c>
      <c r="U9" s="148">
        <f>+'ข้อมูลบริการ '!S35</f>
        <v>271</v>
      </c>
      <c r="V9" s="148">
        <f>+'ข้อมูลบริการ '!T35</f>
        <v>195.21939999999995</v>
      </c>
      <c r="W9" s="148">
        <f>+'ข้อมูลบริการ '!U35</f>
        <v>1479020.8800000008</v>
      </c>
      <c r="X9" s="148"/>
      <c r="Y9" s="155" t="s">
        <v>220</v>
      </c>
      <c r="Z9" s="201">
        <f>+'ข้อมูลบริการ '!X35</f>
        <v>198</v>
      </c>
      <c r="AA9" s="201">
        <f>+'ข้อมูลบริการ '!Y35</f>
        <v>122.78429999999987</v>
      </c>
      <c r="AB9" s="201">
        <f>+'ข้อมูลบริการ '!Z35</f>
        <v>1054496.0499999996</v>
      </c>
      <c r="AC9" s="206"/>
      <c r="AD9" s="132" t="s">
        <v>243</v>
      </c>
      <c r="AE9" s="132">
        <v>221</v>
      </c>
      <c r="AF9" s="213">
        <v>138.00679999999991</v>
      </c>
      <c r="AG9" s="213">
        <v>1053502.3800000001</v>
      </c>
      <c r="AH9" s="246"/>
      <c r="AI9" s="281" t="s">
        <v>257</v>
      </c>
      <c r="AJ9" s="281">
        <v>223</v>
      </c>
      <c r="AK9" s="282">
        <v>144.01259999999988</v>
      </c>
      <c r="AL9" s="283">
        <v>1152842.4000000004</v>
      </c>
      <c r="AM9" s="276"/>
      <c r="AN9" s="132" t="s">
        <v>260</v>
      </c>
      <c r="AO9" s="132">
        <v>205</v>
      </c>
      <c r="AP9" s="213">
        <v>133.77469999999997</v>
      </c>
      <c r="AQ9" s="213">
        <v>1068732.6700000002</v>
      </c>
      <c r="AS9" s="132" t="s">
        <v>281</v>
      </c>
      <c r="AT9" s="132">
        <v>366</v>
      </c>
      <c r="AU9" s="132">
        <v>202.27579999999998</v>
      </c>
      <c r="AV9" s="213">
        <v>1444784.7200000028</v>
      </c>
      <c r="AW9" s="276"/>
      <c r="AX9" s="132" t="s">
        <v>291</v>
      </c>
      <c r="AY9" s="132">
        <v>284</v>
      </c>
      <c r="AZ9" s="132">
        <v>193.37549999999996</v>
      </c>
      <c r="BA9" s="213">
        <v>1534656.9499999997</v>
      </c>
    </row>
    <row r="10" spans="1:53" s="18" customFormat="1" x14ac:dyDescent="0.35">
      <c r="A10" s="24"/>
      <c r="B10" s="25" t="s">
        <v>118</v>
      </c>
      <c r="C10" s="25" t="s">
        <v>119</v>
      </c>
      <c r="D10" s="23">
        <v>1.3</v>
      </c>
      <c r="E10" s="104">
        <v>7403.5</v>
      </c>
      <c r="F10" s="105">
        <f>+'ข้อมูลบริการ '!D39</f>
        <v>5</v>
      </c>
      <c r="G10" s="105">
        <f>+'ข้อมูลบริการ '!E39</f>
        <v>4.8463000000000003</v>
      </c>
      <c r="H10" s="105">
        <f>+'ข้อมูลบริการ '!F39</f>
        <v>25833.29</v>
      </c>
      <c r="I10" s="105"/>
      <c r="J10" s="104">
        <v>6726.2</v>
      </c>
      <c r="K10" s="105">
        <f>+'ข้อมูลบริการ '!I39</f>
        <v>285</v>
      </c>
      <c r="L10" s="105">
        <f>+'ข้อมูลบริการ '!J39</f>
        <v>157.70969999999997</v>
      </c>
      <c r="M10" s="105">
        <f>+'ข้อมูลบริการ '!K39</f>
        <v>682266.16000000027</v>
      </c>
      <c r="N10" s="162"/>
      <c r="O10" s="140">
        <v>8672.2999999999993</v>
      </c>
      <c r="P10" s="143">
        <f>+'ข้อมูลบริการ '!N40</f>
        <v>91</v>
      </c>
      <c r="Q10" s="143">
        <f>+'ข้อมูลบริการ '!O40</f>
        <v>61.186000000000021</v>
      </c>
      <c r="R10" s="143">
        <f>+'ข้อมูลบริการ '!P40</f>
        <v>525978.49000000022</v>
      </c>
      <c r="S10" s="143"/>
      <c r="T10" s="144" t="s">
        <v>185</v>
      </c>
      <c r="U10" s="145">
        <f>+'ข้อมูลบริการ '!S40</f>
        <v>182</v>
      </c>
      <c r="V10" s="145">
        <f>+'ข้อมูลบริการ '!T40</f>
        <v>115.42919999999991</v>
      </c>
      <c r="W10" s="145">
        <f>+'ข้อมูลบริการ '!U40</f>
        <v>988581.77999999956</v>
      </c>
      <c r="X10" s="145"/>
      <c r="Y10" s="150" t="s">
        <v>221</v>
      </c>
      <c r="Z10" s="149">
        <f>+'ข้อมูลบริการ '!X40</f>
        <v>112</v>
      </c>
      <c r="AA10" s="149">
        <f>+'ข้อมูลบริการ '!Y40</f>
        <v>68.941900000000018</v>
      </c>
      <c r="AB10" s="149">
        <f>+'ข้อมูลบริการ '!Z40</f>
        <v>669315.56999999972</v>
      </c>
      <c r="AC10" s="204"/>
      <c r="AD10" s="131" t="s">
        <v>251</v>
      </c>
      <c r="AE10" s="131">
        <v>144</v>
      </c>
      <c r="AF10" s="160">
        <v>91.935299999999998</v>
      </c>
      <c r="AG10" s="160">
        <v>831950.05999999947</v>
      </c>
      <c r="AI10" s="131" t="s">
        <v>251</v>
      </c>
      <c r="AJ10" s="131">
        <v>144</v>
      </c>
      <c r="AK10" s="160">
        <v>91.935299999999998</v>
      </c>
      <c r="AL10" s="160">
        <v>831950.05999999947</v>
      </c>
      <c r="AM10" s="276"/>
      <c r="AN10" s="131" t="s">
        <v>262</v>
      </c>
      <c r="AO10" s="131">
        <v>139</v>
      </c>
      <c r="AP10" s="160">
        <v>92.226499999999987</v>
      </c>
      <c r="AQ10" s="160">
        <v>832906.75000000023</v>
      </c>
      <c r="AS10" s="131" t="s">
        <v>287</v>
      </c>
      <c r="AT10" s="131">
        <v>153</v>
      </c>
      <c r="AU10" s="131">
        <v>86.251099999999994</v>
      </c>
      <c r="AV10" s="160">
        <v>696417.25999999989</v>
      </c>
      <c r="AW10" s="276"/>
      <c r="AX10" s="131" t="s">
        <v>283</v>
      </c>
      <c r="AY10" s="131">
        <v>155</v>
      </c>
      <c r="AZ10" s="131">
        <v>112.24540000000005</v>
      </c>
      <c r="BA10" s="160">
        <v>1006987.1300000001</v>
      </c>
    </row>
    <row r="11" spans="1:53" s="18" customFormat="1" x14ac:dyDescent="0.35">
      <c r="A11" s="24"/>
      <c r="B11" s="25" t="s">
        <v>120</v>
      </c>
      <c r="C11" s="25" t="s">
        <v>121</v>
      </c>
      <c r="D11" s="23">
        <v>1.3</v>
      </c>
      <c r="E11" s="104">
        <v>7403.5</v>
      </c>
      <c r="F11" s="105">
        <f>+'ข้อมูลบริการ '!D44</f>
        <v>191</v>
      </c>
      <c r="G11" s="105">
        <f>+'ข้อมูลบริการ '!E44</f>
        <v>128.32820000000009</v>
      </c>
      <c r="H11" s="105">
        <f>+'ข้อมูลบริการ '!F44</f>
        <v>175941.97999999995</v>
      </c>
      <c r="I11" s="105"/>
      <c r="J11" s="104">
        <v>6726.2</v>
      </c>
      <c r="K11" s="105">
        <f>+'ข้อมูลบริการ '!I43</f>
        <v>172</v>
      </c>
      <c r="L11" s="105">
        <f>+'ข้อมูลบริการ '!J43</f>
        <v>108.63669999999992</v>
      </c>
      <c r="M11" s="105">
        <f>+'ข้อมูลบริการ '!K43</f>
        <v>730712.15</v>
      </c>
      <c r="N11" s="162"/>
      <c r="O11" s="140">
        <v>8672.2999999999993</v>
      </c>
      <c r="P11" s="156">
        <v>0</v>
      </c>
      <c r="Q11" s="156">
        <v>0</v>
      </c>
      <c r="R11" s="156">
        <v>0</v>
      </c>
      <c r="S11" s="156"/>
      <c r="T11" s="144" t="s">
        <v>185</v>
      </c>
      <c r="U11" s="145">
        <f>+'ข้อมูลบริการ '!S43</f>
        <v>189</v>
      </c>
      <c r="V11" s="145">
        <f>+'ข้อมูลบริการ '!T43</f>
        <v>133.5406999999999</v>
      </c>
      <c r="W11" s="145">
        <f>+'ข้อมูลบริการ '!U43</f>
        <v>1143695.9499999993</v>
      </c>
      <c r="X11" s="145"/>
      <c r="Y11" s="150" t="s">
        <v>221</v>
      </c>
      <c r="Z11" s="149">
        <f>+'ข้อมูลบริการ '!X44</f>
        <v>158</v>
      </c>
      <c r="AA11" s="149">
        <f>+'ข้อมูลบริการ '!Y44</f>
        <v>114.66989999999998</v>
      </c>
      <c r="AB11" s="149">
        <f>+'ข้อมูลบริการ '!Z44</f>
        <v>1113261.3499999999</v>
      </c>
      <c r="AC11" s="204"/>
      <c r="AD11" s="131" t="s">
        <v>251</v>
      </c>
      <c r="AE11" s="131">
        <v>128</v>
      </c>
      <c r="AF11" s="160">
        <v>102.48599999999999</v>
      </c>
      <c r="AG11" s="160">
        <v>927426.58999999973</v>
      </c>
      <c r="AI11" s="131" t="s">
        <v>251</v>
      </c>
      <c r="AJ11" s="131">
        <v>128</v>
      </c>
      <c r="AK11" s="160">
        <v>102.48599999999999</v>
      </c>
      <c r="AL11" s="160">
        <v>927426.58999999973</v>
      </c>
      <c r="AM11" s="276"/>
      <c r="AN11" s="131" t="s">
        <v>262</v>
      </c>
      <c r="AO11" s="131">
        <v>147</v>
      </c>
      <c r="AP11" s="160">
        <v>126.27320000000002</v>
      </c>
      <c r="AQ11" s="160">
        <v>1140385.8799999999</v>
      </c>
      <c r="AS11" s="131" t="s">
        <v>287</v>
      </c>
      <c r="AT11" s="131">
        <v>149</v>
      </c>
      <c r="AU11" s="131">
        <v>109.57729999999994</v>
      </c>
      <c r="AV11" s="160">
        <v>884759.97000000009</v>
      </c>
      <c r="AW11" s="276"/>
      <c r="AX11" s="131" t="s">
        <v>283</v>
      </c>
      <c r="AY11" s="131">
        <v>90</v>
      </c>
      <c r="AZ11" s="131">
        <v>64.5608</v>
      </c>
      <c r="BA11" s="160">
        <v>579194.20000000019</v>
      </c>
    </row>
    <row r="12" spans="1:53" s="18" customFormat="1" x14ac:dyDescent="0.35">
      <c r="A12" s="24"/>
      <c r="B12" s="25" t="s">
        <v>122</v>
      </c>
      <c r="C12" s="25" t="s">
        <v>123</v>
      </c>
      <c r="D12" s="23">
        <v>1.3</v>
      </c>
      <c r="E12" s="104">
        <v>7403.5</v>
      </c>
      <c r="F12" s="105">
        <f>+'ข้อมูลบริการ '!D49</f>
        <v>301</v>
      </c>
      <c r="G12" s="105">
        <f>+'ข้อมูลบริการ '!E49</f>
        <v>189.57060000000004</v>
      </c>
      <c r="H12" s="105">
        <f>+'ข้อมูลบริการ '!F49</f>
        <v>43732.480000000003</v>
      </c>
      <c r="I12" s="105"/>
      <c r="J12" s="104">
        <v>6726.2</v>
      </c>
      <c r="K12" s="105">
        <f>+'ข้อมูลบริการ '!I48</f>
        <v>229</v>
      </c>
      <c r="L12" s="105">
        <f>+'ข้อมูลบริการ '!J48</f>
        <v>134.98569999999984</v>
      </c>
      <c r="M12" s="105">
        <f>+'ข้อมูลบริการ '!K48</f>
        <v>907940.78999999969</v>
      </c>
      <c r="N12" s="162"/>
      <c r="O12" s="140">
        <v>8672.2999999999993</v>
      </c>
      <c r="P12" s="143">
        <f>+'ข้อมูลบริการ '!N49</f>
        <v>185</v>
      </c>
      <c r="Q12" s="143">
        <f>+'ข้อมูลบริการ '!O49</f>
        <v>116.03059999999994</v>
      </c>
      <c r="R12" s="143">
        <f>+'ข้อมูลบริการ '!P49</f>
        <v>1006252.2099999998</v>
      </c>
      <c r="S12" s="143"/>
      <c r="T12" s="144" t="s">
        <v>185</v>
      </c>
      <c r="U12" s="145">
        <f>+'ข้อมูลบริการ '!S49</f>
        <v>91</v>
      </c>
      <c r="V12" s="145">
        <f>+'ข้อมูลบริการ '!T49</f>
        <v>60.303699999999999</v>
      </c>
      <c r="W12" s="145">
        <f>+'ข้อมูลบริการ '!U49</f>
        <v>516465.02999999985</v>
      </c>
      <c r="X12" s="145"/>
      <c r="Y12" s="150" t="s">
        <v>221</v>
      </c>
      <c r="Z12" s="149">
        <f>+'ข้อมูลบริการ '!X49</f>
        <v>173</v>
      </c>
      <c r="AA12" s="149">
        <f>+'ข้อมูลบริการ '!Y49</f>
        <v>118.02889999999992</v>
      </c>
      <c r="AB12" s="149">
        <f>+'ข้อมูลบริการ '!Z49</f>
        <v>1145871.8599999994</v>
      </c>
      <c r="AC12" s="204"/>
      <c r="AD12" s="131" t="s">
        <v>251</v>
      </c>
      <c r="AE12" s="131">
        <v>110</v>
      </c>
      <c r="AF12" s="160">
        <v>74.20139999999995</v>
      </c>
      <c r="AG12" s="160">
        <v>671470.78000000014</v>
      </c>
      <c r="AI12" s="131" t="s">
        <v>251</v>
      </c>
      <c r="AJ12" s="131">
        <v>110</v>
      </c>
      <c r="AK12" s="160">
        <v>74.20139999999995</v>
      </c>
      <c r="AL12" s="160">
        <v>671470.78000000014</v>
      </c>
      <c r="AM12" s="276"/>
      <c r="AN12" s="131" t="s">
        <v>262</v>
      </c>
      <c r="AO12" s="131">
        <v>46</v>
      </c>
      <c r="AP12" s="160">
        <v>35.893700000000003</v>
      </c>
      <c r="AQ12" s="160">
        <v>324159.58</v>
      </c>
      <c r="AS12" s="131" t="s">
        <v>287</v>
      </c>
      <c r="AT12" s="131">
        <v>194</v>
      </c>
      <c r="AU12" s="131">
        <v>141.0821</v>
      </c>
      <c r="AV12" s="160">
        <v>1139139.2299999997</v>
      </c>
      <c r="AW12" s="276"/>
      <c r="AX12" s="131" t="s">
        <v>283</v>
      </c>
      <c r="AY12" s="131">
        <v>72</v>
      </c>
      <c r="AZ12" s="131">
        <v>56.840000000000032</v>
      </c>
      <c r="BA12" s="160">
        <v>509928.63000000006</v>
      </c>
    </row>
    <row r="13" spans="1:53" s="18" customFormat="1" x14ac:dyDescent="0.35">
      <c r="A13" s="24"/>
      <c r="B13" s="25" t="s">
        <v>124</v>
      </c>
      <c r="C13" s="25" t="s">
        <v>125</v>
      </c>
      <c r="D13" s="23">
        <v>1.3</v>
      </c>
      <c r="E13" s="104">
        <v>7403.5</v>
      </c>
      <c r="F13" s="105">
        <f>+'ข้อมูลบริการ '!D54</f>
        <v>273</v>
      </c>
      <c r="G13" s="105">
        <f>+'ข้อมูลบริการ '!E54</f>
        <v>169.91599999999991</v>
      </c>
      <c r="H13" s="105">
        <f>+'ข้อมูลบริการ '!F54</f>
        <v>0</v>
      </c>
      <c r="I13" s="105"/>
      <c r="J13" s="104">
        <v>6726.2</v>
      </c>
      <c r="K13" s="105">
        <f>+'ข้อมูลบริการ '!I53</f>
        <v>128</v>
      </c>
      <c r="L13" s="105">
        <f>+'ข้อมูลบริการ '!J53</f>
        <v>80.518199999999993</v>
      </c>
      <c r="M13" s="105">
        <f>+'ข้อมูลบริการ '!K53</f>
        <v>541581.58000000019</v>
      </c>
      <c r="N13" s="162"/>
      <c r="O13" s="140">
        <v>8672.2999999999993</v>
      </c>
      <c r="P13" s="143">
        <f>+'ข้อมูลบริการ '!N53</f>
        <v>118</v>
      </c>
      <c r="Q13" s="143">
        <f>+'ข้อมูลบริการ '!O53</f>
        <v>74.627699999999976</v>
      </c>
      <c r="R13" s="143">
        <f>+'ข้อมูลบริการ '!P53</f>
        <v>647193.79999999993</v>
      </c>
      <c r="S13" s="143"/>
      <c r="T13" s="144" t="s">
        <v>185</v>
      </c>
      <c r="U13" s="145">
        <f>+'ข้อมูลบริการ '!S53</f>
        <v>102</v>
      </c>
      <c r="V13" s="145">
        <f>+'ข้อมูลบริการ '!T53</f>
        <v>70.010599999999997</v>
      </c>
      <c r="W13" s="145">
        <f>+'ข้อมูลบริการ '!U53</f>
        <v>599598.78999999992</v>
      </c>
      <c r="X13" s="145"/>
      <c r="Y13" s="150" t="s">
        <v>221</v>
      </c>
      <c r="Z13" s="149">
        <f>+'ข้อมูลบริการ '!X58</f>
        <v>163</v>
      </c>
      <c r="AA13" s="149">
        <f>+'ข้อมูลบริการ '!Y58</f>
        <v>109.2533</v>
      </c>
      <c r="AB13" s="149">
        <f>+'ข้อมูลบริการ '!Z58</f>
        <v>1060674.7200000002</v>
      </c>
      <c r="AC13" s="204"/>
      <c r="AD13" s="131" t="s">
        <v>245</v>
      </c>
      <c r="AE13" s="131">
        <v>99</v>
      </c>
      <c r="AF13" s="160">
        <v>71.964700000000036</v>
      </c>
      <c r="AG13" s="160">
        <v>591012.18000000028</v>
      </c>
      <c r="AI13" s="277" t="s">
        <v>251</v>
      </c>
      <c r="AJ13" s="277">
        <v>73</v>
      </c>
      <c r="AK13" s="284">
        <v>49.607300000000009</v>
      </c>
      <c r="AL13" s="285">
        <v>448911.30999999982</v>
      </c>
      <c r="AM13" s="276"/>
      <c r="AN13" s="131" t="s">
        <v>262</v>
      </c>
      <c r="AO13" s="131">
        <v>64</v>
      </c>
      <c r="AP13" s="160">
        <v>39.76909999999998</v>
      </c>
      <c r="AQ13" s="160">
        <v>359158.69000000006</v>
      </c>
      <c r="AS13" s="131" t="s">
        <v>287</v>
      </c>
      <c r="AT13" s="131">
        <v>182</v>
      </c>
      <c r="AU13" s="131">
        <v>118.68269999999995</v>
      </c>
      <c r="AV13" s="160">
        <v>958279.70999999973</v>
      </c>
      <c r="AW13" s="276"/>
      <c r="AX13" s="131" t="s">
        <v>283</v>
      </c>
      <c r="AY13" s="131">
        <v>72</v>
      </c>
      <c r="AZ13" s="131">
        <v>45.801199999999987</v>
      </c>
      <c r="BA13" s="160">
        <v>410896.28000000026</v>
      </c>
    </row>
    <row r="14" spans="1:53" s="18" customFormat="1" x14ac:dyDescent="0.35">
      <c r="A14" s="24"/>
      <c r="B14" s="125" t="s">
        <v>126</v>
      </c>
      <c r="C14" s="125" t="s">
        <v>127</v>
      </c>
      <c r="D14" s="126">
        <v>1.2</v>
      </c>
      <c r="E14" s="165">
        <v>6834</v>
      </c>
      <c r="F14" s="166">
        <f>+'ข้อมูลบริการ '!D60</f>
        <v>166</v>
      </c>
      <c r="G14" s="166">
        <f>+'ข้อมูลบริการ '!E60</f>
        <v>153.59459999999993</v>
      </c>
      <c r="H14" s="166">
        <f>+'ข้อมูลบริการ '!F60</f>
        <v>0</v>
      </c>
      <c r="I14" s="166"/>
      <c r="J14" s="165">
        <v>6208.8</v>
      </c>
      <c r="K14" s="166">
        <f>+'ข้อมูลบริการ '!I60</f>
        <v>290</v>
      </c>
      <c r="L14" s="166">
        <f>+'ข้อมูลบริการ '!J60</f>
        <v>196.55599999999984</v>
      </c>
      <c r="M14" s="166">
        <f>+'ข้อมูลบริการ '!K60</f>
        <v>1216743.2000000002</v>
      </c>
      <c r="N14" s="167"/>
      <c r="O14" s="168">
        <v>9005.85</v>
      </c>
      <c r="P14" s="169">
        <f>+'ข้อมูลบริการ '!N60</f>
        <v>171</v>
      </c>
      <c r="Q14" s="169">
        <f>+'ข้อมูลบริการ '!O60</f>
        <v>102.32889999999995</v>
      </c>
      <c r="R14" s="169">
        <f>+'ข้อมูลบริการ '!P60</f>
        <v>819163.34000000008</v>
      </c>
      <c r="S14" s="169"/>
      <c r="T14" s="170" t="s">
        <v>195</v>
      </c>
      <c r="U14" s="171">
        <f>+'ข้อมูลบริการ '!S61</f>
        <v>150</v>
      </c>
      <c r="V14" s="171">
        <f>+'ข้อมูลบริการ '!T61</f>
        <v>86.819199999999981</v>
      </c>
      <c r="W14" s="171">
        <f>+'ข้อมูลบริการ '!U61</f>
        <v>686357.89000000025</v>
      </c>
      <c r="X14" s="171"/>
      <c r="Y14" s="172" t="s">
        <v>228</v>
      </c>
      <c r="Z14" s="173">
        <f>+'ข้อมูลบริการ '!X62</f>
        <v>264</v>
      </c>
      <c r="AA14" s="173">
        <f>+'ข้อมูลบริการ '!Y62</f>
        <v>181.43039999999999</v>
      </c>
      <c r="AB14" s="173">
        <f>+'ข้อมูลบริการ '!Z62</f>
        <v>1625906.6799999992</v>
      </c>
      <c r="AC14" s="207"/>
      <c r="AD14" s="134" t="s">
        <v>252</v>
      </c>
      <c r="AE14" s="134">
        <v>164</v>
      </c>
      <c r="AF14" s="174">
        <v>93.033799999999914</v>
      </c>
      <c r="AG14" s="174">
        <v>777129.96000000113</v>
      </c>
      <c r="AH14" s="248"/>
      <c r="AI14" s="134" t="s">
        <v>252</v>
      </c>
      <c r="AJ14" s="134">
        <v>164</v>
      </c>
      <c r="AK14" s="174">
        <v>93.033799999999914</v>
      </c>
      <c r="AL14" s="174">
        <v>777129.96000000113</v>
      </c>
      <c r="AM14" s="276"/>
      <c r="AN14" s="134" t="s">
        <v>266</v>
      </c>
      <c r="AO14" s="134">
        <v>111</v>
      </c>
      <c r="AP14" s="174">
        <v>67.588300000000004</v>
      </c>
      <c r="AQ14" s="174">
        <v>563443.08999999973</v>
      </c>
      <c r="AS14" s="134" t="s">
        <v>292</v>
      </c>
      <c r="AT14" s="134">
        <v>340</v>
      </c>
      <c r="AU14" s="134">
        <v>230.14099999999996</v>
      </c>
      <c r="AV14" s="174">
        <v>1715286.9999999998</v>
      </c>
      <c r="AW14" s="276"/>
      <c r="AX14" s="134" t="s">
        <v>293</v>
      </c>
      <c r="AY14" s="134">
        <v>133</v>
      </c>
      <c r="AZ14" s="134">
        <v>81.070699999999988</v>
      </c>
      <c r="BA14" s="174">
        <v>671362.66999999993</v>
      </c>
    </row>
    <row r="15" spans="1:53" s="18" customFormat="1" x14ac:dyDescent="0.35">
      <c r="A15" s="24"/>
      <c r="B15" s="77" t="s">
        <v>128</v>
      </c>
      <c r="C15" s="77" t="s">
        <v>129</v>
      </c>
      <c r="D15" s="76">
        <v>1.35</v>
      </c>
      <c r="E15" s="109">
        <v>7688.2500000000009</v>
      </c>
      <c r="F15" s="110">
        <v>0</v>
      </c>
      <c r="G15" s="110">
        <v>0</v>
      </c>
      <c r="H15" s="110">
        <v>0</v>
      </c>
      <c r="I15" s="110"/>
      <c r="J15" s="109">
        <v>6984.9000000000005</v>
      </c>
      <c r="K15" s="110">
        <f>+'ข้อมูลบริการ '!I65</f>
        <v>101</v>
      </c>
      <c r="L15" s="110">
        <f>+'ข้อมูลบริการ '!J65</f>
        <v>59.438600000000001</v>
      </c>
      <c r="M15" s="110">
        <f>+'ข้อมูลบริการ '!K65</f>
        <v>224857.93000000002</v>
      </c>
      <c r="N15" s="163"/>
      <c r="O15" s="141">
        <v>9005.85</v>
      </c>
      <c r="P15" s="151">
        <f>+'ข้อมูลบริการ '!N65</f>
        <v>125</v>
      </c>
      <c r="Q15" s="151">
        <f>+'ข้อมูลบริการ '!O65</f>
        <v>80.50559999999993</v>
      </c>
      <c r="R15" s="151">
        <f>+'ข้อมูลบริการ '!P65</f>
        <v>568427.66</v>
      </c>
      <c r="S15" s="151"/>
      <c r="T15" s="152" t="s">
        <v>186</v>
      </c>
      <c r="U15" s="153">
        <f>+'ข้อมูลบริการ '!S66</f>
        <v>61</v>
      </c>
      <c r="V15" s="153">
        <f>+'ข้อมูลบริการ '!T66</f>
        <v>32.244299999999996</v>
      </c>
      <c r="W15" s="153">
        <f>+'ข้อมูลบริการ '!U66</f>
        <v>286774.33</v>
      </c>
      <c r="X15" s="153"/>
      <c r="Y15" s="154" t="s">
        <v>227</v>
      </c>
      <c r="Z15" s="200">
        <f>+'ข้อมูลบริการ '!X66</f>
        <v>63</v>
      </c>
      <c r="AA15" s="200">
        <f>+'ข้อมูลบริการ '!Y66</f>
        <v>46.013999999999996</v>
      </c>
      <c r="AB15" s="200">
        <f>+'ข้อมูลบริการ '!Z66</f>
        <v>463903.94000000006</v>
      </c>
      <c r="AC15" s="205"/>
      <c r="AD15" s="133" t="s">
        <v>253</v>
      </c>
      <c r="AE15" s="133">
        <v>59</v>
      </c>
      <c r="AF15" s="202">
        <v>41.354399999999998</v>
      </c>
      <c r="AG15" s="202">
        <v>388621.78999999992</v>
      </c>
      <c r="AH15" s="247"/>
      <c r="AI15" s="133" t="s">
        <v>253</v>
      </c>
      <c r="AJ15" s="133">
        <v>59</v>
      </c>
      <c r="AK15" s="202">
        <v>41.354399999999998</v>
      </c>
      <c r="AL15" s="202">
        <v>388621.78999999992</v>
      </c>
      <c r="AM15" s="276"/>
      <c r="AN15" s="133" t="s">
        <v>261</v>
      </c>
      <c r="AO15" s="133">
        <v>55</v>
      </c>
      <c r="AP15" s="202">
        <v>39.455400000000004</v>
      </c>
      <c r="AQ15" s="202">
        <v>370030.5</v>
      </c>
      <c r="AS15" s="133" t="s">
        <v>286</v>
      </c>
      <c r="AT15" s="133">
        <v>30</v>
      </c>
      <c r="AU15" s="133">
        <v>17.659400000000005</v>
      </c>
      <c r="AV15" s="202">
        <v>148071.38999999998</v>
      </c>
      <c r="AW15" s="276"/>
      <c r="AX15" s="133" t="s">
        <v>282</v>
      </c>
      <c r="AY15" s="133">
        <v>31</v>
      </c>
      <c r="AZ15" s="133">
        <v>22.434899999999999</v>
      </c>
      <c r="BA15" s="202">
        <v>209011.4</v>
      </c>
    </row>
    <row r="16" spans="1:53" s="18" customFormat="1" x14ac:dyDescent="0.35">
      <c r="A16" s="24"/>
      <c r="B16" s="129" t="s">
        <v>130</v>
      </c>
      <c r="C16" s="129" t="s">
        <v>131</v>
      </c>
      <c r="D16" s="130">
        <v>1.25</v>
      </c>
      <c r="E16" s="175">
        <v>7118.75</v>
      </c>
      <c r="F16" s="176">
        <f>+'ข้อมูลบริการ '!D70</f>
        <v>170</v>
      </c>
      <c r="G16" s="176">
        <f>+'ข้อมูลบริการ '!E70</f>
        <v>128.32759999999996</v>
      </c>
      <c r="H16" s="176">
        <f>+'ข้อมูลบริการ '!F70</f>
        <v>525479.18000000017</v>
      </c>
      <c r="I16" s="176"/>
      <c r="J16" s="175">
        <v>6467.5</v>
      </c>
      <c r="K16" s="176">
        <f>+'ข้อมูลบริการ '!I69</f>
        <v>120</v>
      </c>
      <c r="L16" s="176">
        <f>+'ข้อมูลบริการ '!J69</f>
        <v>102.6255</v>
      </c>
      <c r="M16" s="176">
        <f>+'ข้อมูลบริการ '!K69</f>
        <v>663730.54000000027</v>
      </c>
      <c r="N16" s="177"/>
      <c r="O16" s="178">
        <v>8338.75</v>
      </c>
      <c r="P16" s="179">
        <f>+'ข้อมูลบริการ '!N70</f>
        <v>81</v>
      </c>
      <c r="Q16" s="179">
        <f>+'ข้อมูลบริการ '!O70</f>
        <v>73.138299999999958</v>
      </c>
      <c r="R16" s="179">
        <f>+'ข้อมูลบริการ '!P70</f>
        <v>609881.97999999986</v>
      </c>
      <c r="S16" s="179"/>
      <c r="T16" s="180" t="s">
        <v>187</v>
      </c>
      <c r="U16" s="181">
        <f>+'ข้อมูลบริการ '!S70</f>
        <v>103</v>
      </c>
      <c r="V16" s="181">
        <f>+'ข้อมูลบริการ '!T70</f>
        <v>72.925800000000024</v>
      </c>
      <c r="W16" s="181">
        <f>+'ข้อมูลบริการ '!U70</f>
        <v>600543.97</v>
      </c>
      <c r="X16" s="181"/>
      <c r="Y16" s="182" t="s">
        <v>222</v>
      </c>
      <c r="Z16" s="183">
        <f>+'ข้อมูลบริการ '!X70</f>
        <v>65</v>
      </c>
      <c r="AA16" s="183">
        <f>+'ข้อมูลบริการ '!Y70</f>
        <v>53.789700000000011</v>
      </c>
      <c r="AB16" s="183">
        <f>+'ข้อมูลบริการ '!Z70</f>
        <v>502126.79000000015</v>
      </c>
      <c r="AC16" s="208"/>
      <c r="AD16" s="135" t="s">
        <v>254</v>
      </c>
      <c r="AE16" s="135">
        <v>118</v>
      </c>
      <c r="AF16" s="184">
        <v>91.270499999999956</v>
      </c>
      <c r="AG16" s="184">
        <v>794167.51000000071</v>
      </c>
      <c r="AH16" s="249"/>
      <c r="AI16" s="135" t="s">
        <v>254</v>
      </c>
      <c r="AJ16" s="135">
        <v>118</v>
      </c>
      <c r="AK16" s="184">
        <v>91.270499999999956</v>
      </c>
      <c r="AL16" s="184">
        <v>794167.51000000071</v>
      </c>
      <c r="AM16" s="276"/>
      <c r="AN16" s="135" t="s">
        <v>263</v>
      </c>
      <c r="AO16" s="135">
        <v>137</v>
      </c>
      <c r="AP16" s="184">
        <v>102.79629999999997</v>
      </c>
      <c r="AQ16" s="184">
        <v>892657.3800000007</v>
      </c>
      <c r="AS16" s="135" t="s">
        <v>289</v>
      </c>
      <c r="AT16" s="135">
        <v>132</v>
      </c>
      <c r="AU16" s="135">
        <v>110.47919999999998</v>
      </c>
      <c r="AV16" s="184">
        <v>857732.9300000004</v>
      </c>
      <c r="AW16" s="276"/>
      <c r="AX16" s="135" t="s">
        <v>290</v>
      </c>
      <c r="AY16" s="135">
        <v>109</v>
      </c>
      <c r="AZ16" s="135">
        <v>83.595500000000001</v>
      </c>
      <c r="BA16" s="184">
        <v>721115.7000000003</v>
      </c>
    </row>
    <row r="17" spans="1:53" s="18" customFormat="1" x14ac:dyDescent="0.35">
      <c r="A17" s="24"/>
      <c r="B17" s="77" t="s">
        <v>132</v>
      </c>
      <c r="C17" s="77" t="s">
        <v>133</v>
      </c>
      <c r="D17" s="76">
        <v>1.35</v>
      </c>
      <c r="E17" s="109">
        <v>7688.2500000000009</v>
      </c>
      <c r="F17" s="110">
        <f>+'ข้อมูลบริการ '!D74</f>
        <v>59</v>
      </c>
      <c r="G17" s="110">
        <f>+'ข้อมูลบริการ '!E74</f>
        <v>44.106499999999983</v>
      </c>
      <c r="H17" s="110">
        <f>+'ข้อมูลบริการ '!F74</f>
        <v>45151.57</v>
      </c>
      <c r="I17" s="110"/>
      <c r="J17" s="109">
        <v>6984.9000000000005</v>
      </c>
      <c r="K17" s="110">
        <f>+'ข้อมูลบริการ '!I73</f>
        <v>81</v>
      </c>
      <c r="L17" s="110">
        <f>+'ข้อมูลบริการ '!J73</f>
        <v>55.3324</v>
      </c>
      <c r="M17" s="110">
        <f>+'ข้อมูลบริการ '!K73</f>
        <v>370168.94000000006</v>
      </c>
      <c r="N17" s="163"/>
      <c r="O17" s="141">
        <v>9339.4</v>
      </c>
      <c r="P17" s="151">
        <f>+'ข้อมูลบริการ '!N74</f>
        <v>75</v>
      </c>
      <c r="Q17" s="151">
        <f>+'ข้อมูลบริการ '!O74</f>
        <v>65.7714</v>
      </c>
      <c r="R17" s="151">
        <f>+'ข้อมูลบริการ '!P74</f>
        <v>592327.39000000013</v>
      </c>
      <c r="S17" s="151"/>
      <c r="T17" s="152" t="s">
        <v>186</v>
      </c>
      <c r="U17" s="153">
        <f>+'ข้อมูลบริการ '!S73</f>
        <v>67</v>
      </c>
      <c r="V17" s="153">
        <f>+'ข้อมูลบริการ '!T73</f>
        <v>57.396799999999999</v>
      </c>
      <c r="W17" s="153">
        <f>+'ข้อมูลบริการ '!U73</f>
        <v>510475.68000000005</v>
      </c>
      <c r="X17" s="153"/>
      <c r="Y17" s="154" t="s">
        <v>227</v>
      </c>
      <c r="Z17" s="200">
        <f>+'ข้อมูลบริการ '!X75</f>
        <v>44</v>
      </c>
      <c r="AA17" s="200">
        <f>+'ข้อมูลบริการ '!Y75</f>
        <v>41.999399999999987</v>
      </c>
      <c r="AB17" s="200">
        <f>+'ข้อมูลบริการ '!Z75</f>
        <v>423429.55000000022</v>
      </c>
      <c r="AC17" s="205"/>
      <c r="AD17" s="210" t="s">
        <v>248</v>
      </c>
      <c r="AE17" s="210">
        <v>57</v>
      </c>
      <c r="AF17" s="211">
        <v>37.663600000000002</v>
      </c>
      <c r="AG17" s="212">
        <v>350015.38999999996</v>
      </c>
      <c r="AH17" s="247"/>
      <c r="AI17" s="133" t="s">
        <v>253</v>
      </c>
      <c r="AJ17" s="133">
        <v>39</v>
      </c>
      <c r="AK17" s="202">
        <v>26.746299999999991</v>
      </c>
      <c r="AL17" s="202">
        <v>251344.38000000006</v>
      </c>
      <c r="AM17" s="276"/>
      <c r="AN17" s="133" t="s">
        <v>261</v>
      </c>
      <c r="AO17" s="133">
        <v>47</v>
      </c>
      <c r="AP17" s="202">
        <v>35.069500000000012</v>
      </c>
      <c r="AQ17" s="202">
        <v>328897.56000000006</v>
      </c>
      <c r="AS17" s="133" t="s">
        <v>286</v>
      </c>
      <c r="AT17" s="133">
        <v>44</v>
      </c>
      <c r="AU17" s="133">
        <v>35.328099999999999</v>
      </c>
      <c r="AV17" s="202">
        <v>296220.78000000003</v>
      </c>
      <c r="AW17" s="276"/>
      <c r="AX17" s="133" t="s">
        <v>282</v>
      </c>
      <c r="AY17" s="133">
        <v>76</v>
      </c>
      <c r="AZ17" s="133">
        <v>67.019799999999975</v>
      </c>
      <c r="BA17" s="202">
        <v>624379.96000000008</v>
      </c>
    </row>
    <row r="18" spans="1:53" s="18" customFormat="1" x14ac:dyDescent="0.35">
      <c r="A18" s="24"/>
      <c r="B18" s="185" t="s">
        <v>134</v>
      </c>
      <c r="C18" s="185" t="s">
        <v>135</v>
      </c>
      <c r="D18" s="186">
        <v>1.4000000000000001</v>
      </c>
      <c r="E18" s="187">
        <v>7973.0000000000009</v>
      </c>
      <c r="F18" s="188">
        <f>+'ข้อมูลบริการ '!D78</f>
        <v>56</v>
      </c>
      <c r="G18" s="188">
        <f>+'ข้อมูลบริการ '!E78</f>
        <v>39.695199999999993</v>
      </c>
      <c r="H18" s="188">
        <f>+'ข้อมูลบริการ '!F78</f>
        <v>160790.67000000004</v>
      </c>
      <c r="I18" s="188"/>
      <c r="J18" s="187">
        <v>7243.6</v>
      </c>
      <c r="K18" s="188">
        <f>+'ข้อมูลบริการ '!I78</f>
        <v>54</v>
      </c>
      <c r="L18" s="188">
        <f>+'ข้อมูลบริการ '!J78</f>
        <v>42.471499999999985</v>
      </c>
      <c r="M18" s="188">
        <f>+'ข้อมูลบริการ '!K78</f>
        <v>307646.56000000006</v>
      </c>
      <c r="N18" s="189"/>
      <c r="O18" s="190">
        <v>9339.4</v>
      </c>
      <c r="P18" s="191">
        <f>+'ข้อมูลบริการ '!N77</f>
        <v>61</v>
      </c>
      <c r="Q18" s="191">
        <f>+'ข้อมูลบริการ '!O77</f>
        <v>39.827300000000008</v>
      </c>
      <c r="R18" s="191">
        <f>+'ข้อมูลบริการ '!P77</f>
        <v>371963.13000000006</v>
      </c>
      <c r="S18" s="191"/>
      <c r="T18" s="192" t="s">
        <v>189</v>
      </c>
      <c r="U18" s="193">
        <f>+'ข้อมูลบริการ '!S77</f>
        <v>71</v>
      </c>
      <c r="V18" s="193">
        <f>+'ข้อมูลบริการ '!T77</f>
        <v>60.041999999999987</v>
      </c>
      <c r="W18" s="193">
        <f>+'ข้อมูลบริการ '!U77</f>
        <v>553779.37000000023</v>
      </c>
      <c r="X18" s="193"/>
      <c r="Y18" s="194" t="s">
        <v>223</v>
      </c>
      <c r="Z18" s="195">
        <f>+'ข้อมูลบริการ '!X78</f>
        <v>49</v>
      </c>
      <c r="AA18" s="195">
        <f>+'ข้อมูลบริการ '!Y78</f>
        <v>43.446799999999989</v>
      </c>
      <c r="AB18" s="195">
        <f>+'ข้อมูลบริการ '!Z78</f>
        <v>454244.96</v>
      </c>
      <c r="AC18" s="209"/>
      <c r="AD18" s="196" t="s">
        <v>255</v>
      </c>
      <c r="AE18" s="196">
        <v>73</v>
      </c>
      <c r="AF18" s="197">
        <v>51.494499999999995</v>
      </c>
      <c r="AG18" s="197">
        <v>501834.5</v>
      </c>
      <c r="AH18" s="250"/>
      <c r="AI18" s="196" t="s">
        <v>255</v>
      </c>
      <c r="AJ18" s="196">
        <v>73</v>
      </c>
      <c r="AK18" s="197">
        <v>51.494499999999995</v>
      </c>
      <c r="AL18" s="197">
        <v>501834.5</v>
      </c>
      <c r="AM18" s="276"/>
      <c r="AN18" s="196" t="s">
        <v>264</v>
      </c>
      <c r="AO18" s="196">
        <v>51</v>
      </c>
      <c r="AP18" s="197">
        <v>35.802599999999991</v>
      </c>
      <c r="AQ18" s="197">
        <v>348208.94000000012</v>
      </c>
      <c r="AS18" s="196" t="s">
        <v>288</v>
      </c>
      <c r="AT18" s="196">
        <v>76</v>
      </c>
      <c r="AU18" s="196">
        <v>49.605300000000007</v>
      </c>
      <c r="AV18" s="197">
        <v>431337.94</v>
      </c>
      <c r="AW18" s="276"/>
      <c r="AX18" s="196" t="s">
        <v>284</v>
      </c>
      <c r="AY18" s="196">
        <v>57</v>
      </c>
      <c r="AZ18" s="196">
        <v>49.673299999999998</v>
      </c>
      <c r="BA18" s="197">
        <v>479913.6399999999</v>
      </c>
    </row>
  </sheetData>
  <mergeCells count="10">
    <mergeCell ref="E1:H1"/>
    <mergeCell ref="J1:M1"/>
    <mergeCell ref="O1:R1"/>
    <mergeCell ref="T1:W1"/>
    <mergeCell ref="Y1:AB1"/>
    <mergeCell ref="AS1:AV1"/>
    <mergeCell ref="AX1:BA1"/>
    <mergeCell ref="AN1:AQ1"/>
    <mergeCell ref="AD1:AG1"/>
    <mergeCell ref="AI1:A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IP 60</vt:lpstr>
      <vt:lpstr>Baserate งานประกันสสจ.</vt:lpstr>
      <vt:lpstr>ข้อมูลบริการ </vt:lpstr>
      <vt:lpstr>RW. ในเขต</vt:lpstr>
      <vt:lpstr>'ข้อมูลบริการ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ssj</cp:lastModifiedBy>
  <cp:lastPrinted>2017-05-18T06:56:43Z</cp:lastPrinted>
  <dcterms:created xsi:type="dcterms:W3CDTF">2017-01-04T04:42:48Z</dcterms:created>
  <dcterms:modified xsi:type="dcterms:W3CDTF">2017-09-05T02:53:14Z</dcterms:modified>
</cp:coreProperties>
</file>